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5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6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7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9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0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1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2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3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F:\RMCGrevsCASA\38-3JUCH\2\RMCGweb-38-3-2021\(SE01)SosaCeballos_suppl_RMCG_38-3-2021\"/>
    </mc:Choice>
  </mc:AlternateContent>
  <xr:revisionPtr revIDLastSave="0" documentId="13_ncr:1_{26D8D817-67C5-47AD-820E-27BE1A022A1E}" xr6:coauthVersionLast="47" xr6:coauthVersionMax="47" xr10:uidLastSave="{00000000-0000-0000-0000-000000000000}"/>
  <bookViews>
    <workbookView xWindow="-120" yWindow="-120" windowWidth="27540" windowHeight="16440" xr2:uid="{21F51E5C-0B8C-48C8-A7C7-A85E8CCB9AFC}"/>
  </bookViews>
  <sheets>
    <sheet name="Suppl. File S2" sheetId="14" r:id="rId1"/>
    <sheet name="Instructions" sheetId="12" r:id="rId2"/>
    <sheet name="Data" sheetId="10" r:id="rId3"/>
    <sheet name="R^2" sheetId="11" r:id="rId4"/>
    <sheet name="evaluation" sheetId="5" r:id="rId5"/>
    <sheet name="References" sheetId="1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11" l="1"/>
  <c r="B6" i="11"/>
  <c r="G6" i="11" s="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I29" i="11"/>
  <c r="B196" i="5"/>
  <c r="B197" i="5" s="1"/>
  <c r="B198" i="5" s="1"/>
  <c r="B199" i="5" s="1"/>
  <c r="B200" i="5" s="1"/>
  <c r="B201" i="5" s="1"/>
  <c r="B202" i="5" s="1"/>
  <c r="B203" i="5" s="1"/>
  <c r="B204" i="5" s="1"/>
  <c r="A196" i="5"/>
  <c r="A197" i="5" s="1"/>
  <c r="A198" i="5" s="1"/>
  <c r="A199" i="5" s="1"/>
  <c r="A200" i="5" s="1"/>
  <c r="A201" i="5" s="1"/>
  <c r="A202" i="5" s="1"/>
  <c r="A203" i="5" s="1"/>
  <c r="A204" i="5" s="1"/>
  <c r="B174" i="5" l="1"/>
  <c r="B175" i="5" s="1"/>
  <c r="B176" i="5" s="1"/>
  <c r="B177" i="5" s="1"/>
  <c r="B178" i="5" s="1"/>
  <c r="B179" i="5" s="1"/>
  <c r="B180" i="5" s="1"/>
  <c r="B181" i="5" s="1"/>
  <c r="B182" i="5" s="1"/>
  <c r="A174" i="5"/>
  <c r="A175" i="5" s="1"/>
  <c r="A176" i="5" s="1"/>
  <c r="A177" i="5" s="1"/>
  <c r="A178" i="5" s="1"/>
  <c r="A179" i="5" s="1"/>
  <c r="A180" i="5" s="1"/>
  <c r="A181" i="5" s="1"/>
  <c r="A182" i="5" s="1"/>
  <c r="B153" i="5" l="1"/>
  <c r="B154" i="5" s="1"/>
  <c r="B155" i="5" s="1"/>
  <c r="B156" i="5" s="1"/>
  <c r="B157" i="5" s="1"/>
  <c r="B158" i="5" s="1"/>
  <c r="B159" i="5" s="1"/>
  <c r="B160" i="5" s="1"/>
  <c r="B161" i="5" s="1"/>
  <c r="A153" i="5"/>
  <c r="A154" i="5" s="1"/>
  <c r="A155" i="5" s="1"/>
  <c r="A156" i="5" s="1"/>
  <c r="A157" i="5" s="1"/>
  <c r="A158" i="5" s="1"/>
  <c r="A159" i="5" s="1"/>
  <c r="A160" i="5" s="1"/>
  <c r="A161" i="5" s="1"/>
  <c r="B132" i="5" l="1"/>
  <c r="B133" i="5" s="1"/>
  <c r="B134" i="5" s="1"/>
  <c r="B135" i="5" s="1"/>
  <c r="B136" i="5" s="1"/>
  <c r="B137" i="5" s="1"/>
  <c r="B138" i="5" s="1"/>
  <c r="B139" i="5" s="1"/>
  <c r="B140" i="5" s="1"/>
  <c r="A132" i="5"/>
  <c r="A133" i="5" s="1"/>
  <c r="A134" i="5" s="1"/>
  <c r="A135" i="5" s="1"/>
  <c r="A136" i="5" s="1"/>
  <c r="A137" i="5" s="1"/>
  <c r="A138" i="5" s="1"/>
  <c r="A139" i="5" s="1"/>
  <c r="A140" i="5" s="1"/>
  <c r="B111" i="5" l="1"/>
  <c r="B112" i="5" s="1"/>
  <c r="B113" i="5" s="1"/>
  <c r="B114" i="5" s="1"/>
  <c r="B115" i="5" s="1"/>
  <c r="B116" i="5" s="1"/>
  <c r="B117" i="5" s="1"/>
  <c r="B118" i="5" s="1"/>
  <c r="B119" i="5" s="1"/>
  <c r="A111" i="5"/>
  <c r="A112" i="5" s="1"/>
  <c r="A113" i="5" s="1"/>
  <c r="A114" i="5" s="1"/>
  <c r="A115" i="5" s="1"/>
  <c r="A116" i="5" s="1"/>
  <c r="A117" i="5" s="1"/>
  <c r="A118" i="5" s="1"/>
  <c r="A119" i="5" s="1"/>
  <c r="B90" i="5" l="1"/>
  <c r="B91" i="5" s="1"/>
  <c r="B92" i="5" s="1"/>
  <c r="B93" i="5" s="1"/>
  <c r="B94" i="5" s="1"/>
  <c r="B95" i="5" s="1"/>
  <c r="B96" i="5" s="1"/>
  <c r="B97" i="5" s="1"/>
  <c r="B98" i="5" s="1"/>
  <c r="A90" i="5"/>
  <c r="A91" i="5" s="1"/>
  <c r="A92" i="5" s="1"/>
  <c r="A93" i="5" s="1"/>
  <c r="A94" i="5" s="1"/>
  <c r="A95" i="5" s="1"/>
  <c r="A96" i="5" s="1"/>
  <c r="A97" i="5" s="1"/>
  <c r="A98" i="5" s="1"/>
  <c r="B68" i="5" l="1"/>
  <c r="B69" i="5" s="1"/>
  <c r="B70" i="5" s="1"/>
  <c r="B71" i="5" s="1"/>
  <c r="B72" i="5" s="1"/>
  <c r="B73" i="5" s="1"/>
  <c r="B74" i="5" s="1"/>
  <c r="B75" i="5" s="1"/>
  <c r="B76" i="5" s="1"/>
  <c r="A68" i="5"/>
  <c r="A69" i="5" s="1"/>
  <c r="A70" i="5" s="1"/>
  <c r="A71" i="5" s="1"/>
  <c r="A72" i="5" s="1"/>
  <c r="A73" i="5" s="1"/>
  <c r="A74" i="5" s="1"/>
  <c r="A75" i="5" s="1"/>
  <c r="A76" i="5" s="1"/>
  <c r="B46" i="5" l="1"/>
  <c r="B47" i="5" s="1"/>
  <c r="B48" i="5" s="1"/>
  <c r="B49" i="5" s="1"/>
  <c r="B50" i="5" s="1"/>
  <c r="B51" i="5" s="1"/>
  <c r="B52" i="5" s="1"/>
  <c r="B53" i="5" s="1"/>
  <c r="B54" i="5" s="1"/>
  <c r="A46" i="5"/>
  <c r="A47" i="5" s="1"/>
  <c r="A48" i="5" s="1"/>
  <c r="A49" i="5" s="1"/>
  <c r="A50" i="5" s="1"/>
  <c r="A51" i="5" s="1"/>
  <c r="A52" i="5" s="1"/>
  <c r="A53" i="5" s="1"/>
  <c r="A54" i="5" s="1"/>
  <c r="B25" i="5" l="1"/>
  <c r="B26" i="5" s="1"/>
  <c r="B27" i="5" s="1"/>
  <c r="B28" i="5" s="1"/>
  <c r="B29" i="5" s="1"/>
  <c r="B30" i="5" s="1"/>
  <c r="B31" i="5" s="1"/>
  <c r="B32" i="5" s="1"/>
  <c r="B24" i="5"/>
  <c r="A24" i="5"/>
  <c r="A25" i="5" s="1"/>
  <c r="A26" i="5" s="1"/>
  <c r="A27" i="5" s="1"/>
  <c r="A28" i="5" s="1"/>
  <c r="A29" i="5" s="1"/>
  <c r="A30" i="5" s="1"/>
  <c r="A31" i="5" s="1"/>
  <c r="A32" i="5" s="1"/>
  <c r="D21" i="11" l="1"/>
  <c r="E22" i="11"/>
  <c r="B23" i="11"/>
  <c r="D23" i="11" s="1"/>
  <c r="B24" i="11"/>
  <c r="D24" i="11" s="1"/>
  <c r="B25" i="11"/>
  <c r="G25" i="11" s="1"/>
  <c r="B26" i="11"/>
  <c r="G26" i="11" s="1"/>
  <c r="B27" i="11"/>
  <c r="F27" i="11" s="1"/>
  <c r="B28" i="11"/>
  <c r="D28" i="11" s="1"/>
  <c r="B29" i="11"/>
  <c r="D29" i="11" s="1"/>
  <c r="D22" i="11"/>
  <c r="D17" i="11"/>
  <c r="F18" i="11"/>
  <c r="D19" i="11"/>
  <c r="G20" i="11"/>
  <c r="F22" i="11" l="1"/>
  <c r="G22" i="11"/>
  <c r="F25" i="11"/>
  <c r="E25" i="11"/>
  <c r="D25" i="11"/>
  <c r="E20" i="11"/>
  <c r="F23" i="11"/>
  <c r="G23" i="11"/>
  <c r="F20" i="11"/>
  <c r="E23" i="11"/>
  <c r="D20" i="11"/>
  <c r="D18" i="11"/>
  <c r="F19" i="11"/>
  <c r="F17" i="11"/>
  <c r="E18" i="11"/>
  <c r="G19" i="11"/>
  <c r="G17" i="11"/>
  <c r="E19" i="11"/>
  <c r="E17" i="11"/>
  <c r="G18" i="11"/>
  <c r="D27" i="11"/>
  <c r="E27" i="11"/>
  <c r="G27" i="11"/>
  <c r="F26" i="11"/>
  <c r="E26" i="11"/>
  <c r="D26" i="11"/>
  <c r="E24" i="11"/>
  <c r="F24" i="11"/>
  <c r="G24" i="11"/>
  <c r="G28" i="11"/>
  <c r="F28" i="11"/>
  <c r="E28" i="11"/>
  <c r="G21" i="11"/>
  <c r="F21" i="11"/>
  <c r="E21" i="11"/>
  <c r="F29" i="11"/>
  <c r="G29" i="11"/>
  <c r="E29" i="11"/>
  <c r="E6" i="11"/>
  <c r="B4" i="5"/>
  <c r="B5" i="5" s="1"/>
  <c r="B6" i="5" s="1"/>
  <c r="B7" i="5" s="1"/>
  <c r="B8" i="5" s="1"/>
  <c r="B9" i="5" s="1"/>
  <c r="B10" i="5" s="1"/>
  <c r="B11" i="5" s="1"/>
  <c r="B12" i="5" s="1"/>
  <c r="A4" i="5"/>
  <c r="A5" i="5" s="1"/>
  <c r="A6" i="5" s="1"/>
  <c r="A7" i="5" s="1"/>
  <c r="A8" i="5" s="1"/>
  <c r="A9" i="5" s="1"/>
  <c r="A10" i="5" s="1"/>
  <c r="A11" i="5" s="1"/>
  <c r="A12" i="5" s="1"/>
  <c r="D11" i="11" l="1"/>
  <c r="E11" i="11"/>
  <c r="G11" i="11"/>
  <c r="F11" i="11"/>
  <c r="F10" i="11"/>
  <c r="G10" i="11"/>
  <c r="E10" i="11"/>
  <c r="D10" i="11"/>
  <c r="G15" i="11"/>
  <c r="F15" i="11"/>
  <c r="E15" i="11"/>
  <c r="D15" i="11"/>
  <c r="D14" i="11"/>
  <c r="E14" i="11"/>
  <c r="G14" i="11"/>
  <c r="F14" i="11"/>
  <c r="D7" i="11"/>
  <c r="E7" i="11"/>
  <c r="G7" i="11"/>
  <c r="F7" i="11"/>
  <c r="F12" i="11"/>
  <c r="G12" i="11"/>
  <c r="E12" i="11"/>
  <c r="D12" i="11"/>
  <c r="G16" i="11"/>
  <c r="D16" i="11"/>
  <c r="F16" i="11"/>
  <c r="E16" i="11"/>
  <c r="E13" i="11"/>
  <c r="F13" i="11"/>
  <c r="G13" i="11"/>
  <c r="D13" i="11"/>
  <c r="D9" i="11"/>
  <c r="E9" i="11"/>
  <c r="F9" i="11"/>
  <c r="G9" i="11"/>
  <c r="D8" i="11"/>
  <c r="E8" i="11"/>
  <c r="G8" i="11"/>
  <c r="F8" i="11"/>
  <c r="F6" i="11"/>
  <c r="K14" i="11" l="1"/>
  <c r="L6" i="11"/>
  <c r="L8" i="11" s="1"/>
  <c r="K6" i="11"/>
  <c r="I6" i="11"/>
  <c r="I8" i="11" s="1"/>
  <c r="J6" i="11"/>
  <c r="J8" i="11" s="1"/>
  <c r="K8" i="11"/>
  <c r="L29" i="11"/>
  <c r="J29" i="11"/>
  <c r="K29" i="11"/>
</calcChain>
</file>

<file path=xl/sharedStrings.xml><?xml version="1.0" encoding="utf-8"?>
<sst xmlns="http://schemas.openxmlformats.org/spreadsheetml/2006/main" count="1059" uniqueCount="70">
  <si>
    <t>SiO2</t>
  </si>
  <si>
    <t>Al2O3</t>
  </si>
  <si>
    <t>Fe2O3(T)</t>
  </si>
  <si>
    <t>MnO</t>
  </si>
  <si>
    <t>MgO</t>
  </si>
  <si>
    <t>CaO</t>
  </si>
  <si>
    <t>Na2O</t>
  </si>
  <si>
    <t>K2O</t>
  </si>
  <si>
    <t>TiO2</t>
  </si>
  <si>
    <t>P2O5</t>
  </si>
  <si>
    <t>Sc</t>
  </si>
  <si>
    <t>Zn</t>
  </si>
  <si>
    <t>Cu</t>
  </si>
  <si>
    <t>Rb</t>
  </si>
  <si>
    <t>Sr</t>
  </si>
  <si>
    <t>Y</t>
  </si>
  <si>
    <t>Zr</t>
  </si>
  <si>
    <t>Nb</t>
  </si>
  <si>
    <t>Cs</t>
  </si>
  <si>
    <t>Ba</t>
  </si>
  <si>
    <t>La</t>
  </si>
  <si>
    <t>Lu</t>
  </si>
  <si>
    <t>Hf</t>
  </si>
  <si>
    <t>Th</t>
  </si>
  <si>
    <t>U</t>
  </si>
  <si>
    <t>SiO2 as differentiation parameter</t>
  </si>
  <si>
    <t>&gt;0.5</t>
  </si>
  <si>
    <t>&gt;0.3</t>
  </si>
  <si>
    <t>&gt;0.1</t>
  </si>
  <si>
    <t>&gt;0.7</t>
  </si>
  <si>
    <t>Strong</t>
  </si>
  <si>
    <t>%</t>
  </si>
  <si>
    <t>Promedio</t>
  </si>
  <si>
    <t>silicic rocks</t>
  </si>
  <si>
    <t>silica-rich andesites</t>
  </si>
  <si>
    <t>Element</t>
  </si>
  <si>
    <t>Correlation coefficient R^2</t>
  </si>
  <si>
    <t>R^2</t>
  </si>
  <si>
    <t xml:space="preserve">Average of R^2 for elements with R^2 &gt; 0.7 </t>
  </si>
  <si>
    <t>Tzirate with Granite 1</t>
  </si>
  <si>
    <t>Tzirate with Granite 2</t>
  </si>
  <si>
    <t/>
  </si>
  <si>
    <t>Tzirate-Granite 1</t>
  </si>
  <si>
    <t>Tzirate-Granite 2</t>
  </si>
  <si>
    <t>Granite 1</t>
  </si>
  <si>
    <t>Granite 3</t>
  </si>
  <si>
    <t>Granite 2</t>
  </si>
  <si>
    <t>Granite 4</t>
  </si>
  <si>
    <t>Granite 5</t>
  </si>
  <si>
    <t>Tzirate with Granite 3</t>
  </si>
  <si>
    <t>Tzirate-Granite 3</t>
  </si>
  <si>
    <t>TZIRATE ROCKS</t>
  </si>
  <si>
    <t>Tzirate with Granite 4</t>
  </si>
  <si>
    <t>Tzirate-Granite 4</t>
  </si>
  <si>
    <t>Tzirate with Granite 5</t>
  </si>
  <si>
    <t>Tzirate-Granite 5</t>
  </si>
  <si>
    <t>Zacapu with Granite 1</t>
  </si>
  <si>
    <t>Zacapu-Granite 1</t>
  </si>
  <si>
    <t>Zacapu with Granite 2</t>
  </si>
  <si>
    <t>Zacapu-Granite 2</t>
  </si>
  <si>
    <t>Zacapu with Granite 3</t>
  </si>
  <si>
    <t>Zacapu-Granite 3</t>
  </si>
  <si>
    <t>Zacapu with Granite 4</t>
  </si>
  <si>
    <t>Zacapu with Granite 5</t>
  </si>
  <si>
    <t>Zacapu-Granite 4</t>
  </si>
  <si>
    <t>Zacapu-Granite 5</t>
  </si>
  <si>
    <t>Percentage of elements in each R^2 category</t>
  </si>
  <si>
    <t>Percentage of elements within each R^2 category</t>
  </si>
  <si>
    <t>Elements in each R^2 category</t>
  </si>
  <si>
    <t>ZACAPU ROCKS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</si>
</sst>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rgb="FFFFFF00"/>
      <name val="Calibri"/>
      <family val="2"/>
      <scheme val="minor"/>
    </font>
    <font>
      <sz val="10"/>
      <color rgb="FFFFFF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quotePrefix="1" applyFont="1" applyFill="1" applyAlignment="1">
      <alignment horizontal="center" vertical="center"/>
    </xf>
    <xf numFmtId="0" fontId="0" fillId="0" borderId="0" xfId="0" applyFill="1"/>
    <xf numFmtId="0" fontId="0" fillId="2" borderId="0" xfId="0" applyFill="1"/>
    <xf numFmtId="0" fontId="0" fillId="3" borderId="0" xfId="0" applyFill="1"/>
    <xf numFmtId="0" fontId="2" fillId="3" borderId="0" xfId="0" quotePrefix="1" applyFont="1" applyFill="1" applyAlignment="1">
      <alignment horizontal="center" vertical="center"/>
    </xf>
    <xf numFmtId="0" fontId="2" fillId="4" borderId="0" xfId="0" quotePrefix="1" applyFont="1" applyFill="1" applyAlignment="1">
      <alignment horizontal="center" vertical="center"/>
    </xf>
    <xf numFmtId="0" fontId="0" fillId="4" borderId="0" xfId="0" applyFill="1"/>
    <xf numFmtId="0" fontId="1" fillId="2" borderId="0" xfId="0" applyFont="1" applyFill="1"/>
    <xf numFmtId="0" fontId="0" fillId="3" borderId="0" xfId="0" applyFill="1" applyAlignment="1">
      <alignment horizontal="center"/>
    </xf>
    <xf numFmtId="0" fontId="4" fillId="0" borderId="0" xfId="0" applyFont="1"/>
    <xf numFmtId="0" fontId="2" fillId="3" borderId="0" xfId="0" applyFont="1" applyFill="1" applyAlignment="1">
      <alignment horizontal="center" vertical="center"/>
    </xf>
    <xf numFmtId="2" fontId="0" fillId="3" borderId="0" xfId="0" applyNumberFormat="1" applyFill="1"/>
    <xf numFmtId="0" fontId="3" fillId="0" borderId="0" xfId="0" quotePrefix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6" borderId="0" xfId="0" quotePrefix="1" applyFont="1" applyFill="1" applyAlignment="1">
      <alignment horizontal="center" vertical="center"/>
    </xf>
    <xf numFmtId="0" fontId="1" fillId="6" borderId="0" xfId="0" applyFont="1" applyFill="1"/>
    <xf numFmtId="0" fontId="1" fillId="5" borderId="0" xfId="0" applyFont="1" applyFill="1"/>
    <xf numFmtId="0" fontId="1" fillId="3" borderId="0" xfId="0" applyFont="1" applyFill="1"/>
    <xf numFmtId="0" fontId="1" fillId="4" borderId="0" xfId="0" applyFont="1" applyFill="1"/>
    <xf numFmtId="0" fontId="0" fillId="7" borderId="0" xfId="0" applyFill="1"/>
    <xf numFmtId="0" fontId="0" fillId="8" borderId="0" xfId="0" applyFill="1"/>
    <xf numFmtId="2" fontId="0" fillId="3" borderId="0" xfId="0" applyNumberFormat="1" applyFill="1" applyAlignment="1">
      <alignment horizontal="center"/>
    </xf>
    <xf numFmtId="164" fontId="0" fillId="0" borderId="0" xfId="0" applyNumberFormat="1"/>
    <xf numFmtId="164" fontId="0" fillId="3" borderId="0" xfId="0" applyNumberFormat="1" applyFill="1"/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right"/>
    </xf>
    <xf numFmtId="0" fontId="5" fillId="7" borderId="0" xfId="0" applyFont="1" applyFill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Ref>
              <c:f>evaluation!$A$3:$A$12</c:f>
              <c:numCache>
                <c:formatCode>General</c:formatCode>
                <c:ptCount val="10"/>
                <c:pt idx="0">
                  <c:v>10</c:v>
                </c:pt>
                <c:pt idx="1">
                  <c:v>20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80</c:v>
                </c:pt>
                <c:pt idx="8">
                  <c:v>90</c:v>
                </c:pt>
                <c:pt idx="9">
                  <c:v>100</c:v>
                </c:pt>
              </c:numCache>
            </c:numRef>
          </c:xVal>
          <c:yVal>
            <c:numRef>
              <c:f>evaluation!$B$3:$B$12</c:f>
              <c:numCache>
                <c:formatCode>General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0.30000000000000004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0.79999999999999993</c:v>
                </c:pt>
                <c:pt idx="8">
                  <c:v>0.89999999999999991</c:v>
                </c:pt>
                <c:pt idx="9">
                  <c:v>0.99999999999999989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DB-419C-98A8-FC6FD5207181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'R^2'!$L$8</c:f>
              <c:numCache>
                <c:formatCode>0.00</c:formatCode>
                <c:ptCount val="1"/>
                <c:pt idx="0">
                  <c:v>33.333333333333329</c:v>
                </c:pt>
              </c:numCache>
            </c:numRef>
          </c:xVal>
          <c:yVal>
            <c:numRef>
              <c:f>'R^2'!$K$14</c:f>
              <c:numCache>
                <c:formatCode>0.000000</c:formatCode>
                <c:ptCount val="1"/>
                <c:pt idx="0">
                  <c:v>0.82573393188265243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7DB-419C-98A8-FC6FD52071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E3AC-48CA-B10C-9D31C9377AC3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16.666666666666664</c:v>
              </c:pt>
            </c:numLit>
          </c:xVal>
          <c:yVal>
            <c:numLit>
              <c:formatCode>General</c:formatCode>
              <c:ptCount val="1"/>
              <c:pt idx="0">
                <c:v>0.75510576129721341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E3AC-48CA-B10C-9D31C9377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C061-4780-8DF4-58867B30F8F3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12.5</c:v>
              </c:pt>
            </c:numLit>
          </c:xVal>
          <c:yVal>
            <c:numLit>
              <c:formatCode>General</c:formatCode>
              <c:ptCount val="1"/>
              <c:pt idx="0">
                <c:v>0.82628085130588369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061-4780-8DF4-58867B30F8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B21-4A3A-88A2-EB43798897AF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16.666666666666664</c:v>
              </c:pt>
            </c:numLit>
          </c:xVal>
          <c:yVal>
            <c:numLit>
              <c:formatCode>General</c:formatCode>
              <c:ptCount val="1"/>
              <c:pt idx="0">
                <c:v>0.81090682546049475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B21-4A3A-88A2-EB43798897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3220-4AEB-812A-577F1AE7C84F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54.166666666666664</c:v>
              </c:pt>
            </c:numLit>
          </c:xVal>
          <c:yVal>
            <c:numLit>
              <c:formatCode>General</c:formatCode>
              <c:ptCount val="1"/>
              <c:pt idx="0">
                <c:v>0.83214395267039287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3220-4AEB-812A-577F1AE7C8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71B8-4CDD-A511-86B89C109A5A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29.166666666666668</c:v>
              </c:pt>
            </c:numLit>
          </c:xVal>
          <c:yVal>
            <c:numLit>
              <c:formatCode>General</c:formatCode>
              <c:ptCount val="1"/>
              <c:pt idx="0">
                <c:v>0.74566309711627399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71B8-4CDD-A511-86B89C109A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F866-4587-9D7C-AB5977DB119A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12.5</c:v>
              </c:pt>
            </c:numLit>
          </c:xVal>
          <c:yVal>
            <c:numLit>
              <c:formatCode>General</c:formatCode>
              <c:ptCount val="1"/>
              <c:pt idx="0">
                <c:v>0.74291832906936683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F866-4587-9D7C-AB5977DB1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1265-4C68-B6AF-481F7597A6F5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4.1666666666666661</c:v>
              </c:pt>
            </c:numLit>
          </c:xVal>
          <c:yVal>
            <c:numLit>
              <c:formatCode>General</c:formatCode>
              <c:ptCount val="1"/>
              <c:pt idx="0">
                <c:v>0.72504288422812901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1265-4C68-B6AF-481F7597A6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513E-4A27-B2FE-56A202AADBC7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4.1666666666666661</c:v>
              </c:pt>
            </c:numLit>
          </c:xVal>
          <c:yVal>
            <c:numLit>
              <c:formatCode>General</c:formatCode>
              <c:ptCount val="1"/>
              <c:pt idx="0">
                <c:v>0.71058169128665993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513E-4A27-B2FE-56A202AAD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noFill/>
              <a:ln w="0">
                <a:noFill/>
              </a:ln>
              <a:effectLst/>
            </c:spPr>
          </c:marker>
          <c:xVal>
            <c:numLit>
              <c:formatCode>General</c:formatCode>
              <c:ptCount val="10"/>
              <c:pt idx="0">
                <c:v>10</c:v>
              </c:pt>
              <c:pt idx="1">
                <c:v>20</c:v>
              </c:pt>
              <c:pt idx="2">
                <c:v>30</c:v>
              </c:pt>
              <c:pt idx="3">
                <c:v>40</c:v>
              </c:pt>
              <c:pt idx="4">
                <c:v>50</c:v>
              </c:pt>
              <c:pt idx="5">
                <c:v>60</c:v>
              </c:pt>
              <c:pt idx="6">
                <c:v>70</c:v>
              </c:pt>
              <c:pt idx="7">
                <c:v>80</c:v>
              </c:pt>
              <c:pt idx="8">
                <c:v>90</c:v>
              </c:pt>
              <c:pt idx="9">
                <c:v>100</c:v>
              </c:pt>
            </c:numLit>
          </c:xVal>
          <c:yVal>
            <c:numLit>
              <c:formatCode>General</c:formatCode>
              <c:ptCount val="10"/>
              <c:pt idx="0">
                <c:v>0.1</c:v>
              </c:pt>
              <c:pt idx="1">
                <c:v>0.2</c:v>
              </c:pt>
              <c:pt idx="2">
                <c:v>0.30000000000000004</c:v>
              </c:pt>
              <c:pt idx="3">
                <c:v>0.4</c:v>
              </c:pt>
              <c:pt idx="4">
                <c:v>0.5</c:v>
              </c:pt>
              <c:pt idx="5">
                <c:v>0.6</c:v>
              </c:pt>
              <c:pt idx="6">
                <c:v>0.7</c:v>
              </c:pt>
              <c:pt idx="7">
                <c:v>0.79999999999999993</c:v>
              </c:pt>
              <c:pt idx="8">
                <c:v>0.89999999999999991</c:v>
              </c:pt>
              <c:pt idx="9">
                <c:v>0.99999999999999989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C8F-4637-AF0C-93383C68DA29}"/>
            </c:ext>
          </c:extLst>
        </c:ser>
        <c:ser>
          <c:idx val="1"/>
          <c:order val="1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Lit>
              <c:formatCode>General</c:formatCode>
              <c:ptCount val="1"/>
              <c:pt idx="0">
                <c:v>29.166666666666668</c:v>
              </c:pt>
            </c:numLit>
          </c:xVal>
          <c:yVal>
            <c:numLit>
              <c:formatCode>General</c:formatCode>
              <c:ptCount val="1"/>
              <c:pt idx="0">
                <c:v>0.74857147005031166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6C8F-4637-AF0C-93383C68D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6349064"/>
        <c:axId val="446341520"/>
      </c:scatterChart>
      <c:valAx>
        <c:axId val="446349064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Porcentaje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1520"/>
        <c:crosses val="autoZero"/>
        <c:crossBetween val="midCat"/>
      </c:valAx>
      <c:valAx>
        <c:axId val="446341520"/>
        <c:scaling>
          <c:orientation val="minMax"/>
          <c:max val="1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Promedio de r2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MX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446349064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217170</xdr:colOff>
      <xdr:row>1</xdr:row>
      <xdr:rowOff>144780</xdr:rowOff>
    </xdr:from>
    <xdr:to>
      <xdr:col>12</xdr:col>
      <xdr:colOff>342900</xdr:colOff>
      <xdr:row>20</xdr:row>
      <xdr:rowOff>19050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ECE17AD-15C7-48AE-9750-7EBD6B603039}"/>
            </a:ext>
          </a:extLst>
        </xdr:cNvPr>
        <xdr:cNvSpPr txBox="1"/>
      </xdr:nvSpPr>
      <xdr:spPr>
        <a:xfrm>
          <a:off x="217170" y="335280"/>
          <a:ext cx="7421880" cy="349377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>
            <a:effectLst/>
          </a:endParaRPr>
        </a:p>
        <a:p>
          <a:pPr algn="ctr"/>
          <a:r>
            <a:rPr lang="es-MX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Supplementary</a:t>
          </a:r>
          <a:r>
            <a:rPr lang="es-MX" sz="14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material </a:t>
          </a:r>
        </a:p>
        <a:p>
          <a:pPr algn="ctr"/>
          <a:r>
            <a:rPr lang="es-MX" sz="12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 the paper</a:t>
          </a:r>
        </a:p>
        <a:p>
          <a:pPr algn="ctr"/>
          <a:endParaRPr lang="es-MX" sz="1600">
            <a:effectLst/>
          </a:endParaRPr>
        </a:p>
        <a:p>
          <a:pPr algn="ctr"/>
          <a:r>
            <a:rPr lang="en-US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Silicic magmas in the Michoacán-Guanajuato volcanic field: An overview of plumbing systems, crustal storage, and genetic processes</a:t>
          </a:r>
          <a:endParaRPr lang="es-MX" sz="2000">
            <a:effectLst/>
          </a:endParaRPr>
        </a:p>
        <a:p>
          <a:pPr algn="ctr" eaLnBrk="1" fontAlgn="auto" latinLnBrk="0" hangingPunct="1"/>
          <a:r>
            <a:rPr lang="es-MX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by</a:t>
          </a:r>
          <a:endParaRPr lang="es-MX" sz="1600">
            <a:effectLst/>
          </a:endParaRPr>
        </a:p>
        <a:p>
          <a:pPr algn="ctr" eaLnBrk="1" fontAlgn="auto" latinLnBrk="0" hangingPunct="1"/>
          <a:r>
            <a:rPr lang="es-MX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Sosa-Ceballos, G., Boijseauneau-López, M.E., Pérez-Orozco, J.D., Cifuentes-Nava, G., Bolós, X., Perton, M., Simón-Velázquez, D.</a:t>
          </a:r>
          <a:endParaRPr lang="es-MX" sz="1600">
            <a:effectLst/>
          </a:endParaRPr>
        </a:p>
        <a:p>
          <a:pPr algn="ctr" eaLnBrk="1" fontAlgn="auto" latinLnBrk="0" hangingPunct="1"/>
          <a:r>
            <a:rPr lang="en-US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s-MX" sz="1600">
            <a:effectLst/>
          </a:endParaRPr>
        </a:p>
        <a:p>
          <a:pPr algn="ctr" eaLnBrk="1" fontAlgn="auto" latinLnBrk="0" hangingPunct="1"/>
          <a:r>
            <a:rPr lang="es-MX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Published in </a:t>
          </a:r>
        </a:p>
        <a:p>
          <a:pPr algn="ctr" eaLnBrk="1" fontAlgn="auto" latinLnBrk="0" hangingPunct="1"/>
          <a:r>
            <a:rPr lang="es-MX" sz="11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Revista Mexicana de Ciencias Geológicas, vol.</a:t>
          </a:r>
          <a:r>
            <a:rPr lang="es-MX" sz="1100" b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38, núm. 3, 2021, p. 210-225.</a:t>
          </a:r>
          <a:endParaRPr lang="es-MX">
            <a:effectLst/>
          </a:endParaRPr>
        </a:p>
        <a:p>
          <a:pPr algn="ctr" eaLnBrk="1" fontAlgn="auto" latinLnBrk="0" hangingPunct="1"/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DOI: http://dx.doi.org/10.22201/cgeo.20072902e.2021.3.1668</a:t>
          </a:r>
          <a:endParaRPr lang="es-MX"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S2. Mixing</a:t>
          </a:r>
          <a:r>
            <a:rPr lang="es-MX" sz="16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models. </a:t>
          </a:r>
          <a:endParaRPr lang="es-MX" sz="1600">
            <a:effectLst/>
          </a:endParaRPr>
        </a:p>
        <a:p>
          <a:pPr algn="ctr"/>
          <a:endParaRPr lang="es-MX" sz="1400">
            <a:latin typeface="+mn-lt"/>
          </a:endParaRPr>
        </a:p>
        <a:p>
          <a:pPr algn="ctr"/>
          <a:endParaRPr lang="es-MX" sz="1400">
            <a:latin typeface="+mn-lt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0" i="0" u="none" strike="noStrike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400" b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s-MX" sz="1400" b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s-MX" sz="14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s-MX" sz="1400" b="0">
            <a:latin typeface="+mn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180975</xdr:rowOff>
    </xdr:from>
    <xdr:to>
      <xdr:col>10</xdr:col>
      <xdr:colOff>25400</xdr:colOff>
      <xdr:row>15</xdr:row>
      <xdr:rowOff>137160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000D31A-EF3C-47CF-BCE9-DF20E4A1D2DF}"/>
            </a:ext>
          </a:extLst>
        </xdr:cNvPr>
        <xdr:cNvSpPr txBox="1"/>
      </xdr:nvSpPr>
      <xdr:spPr>
        <a:xfrm>
          <a:off x="57150" y="180975"/>
          <a:ext cx="7893050" cy="26993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 b="1"/>
            <a:t>INSTRUCTIONS</a:t>
          </a:r>
        </a:p>
        <a:p>
          <a:endParaRPr lang="es-MX" sz="1100"/>
        </a:p>
        <a:p>
          <a:r>
            <a:rPr lang="es-MX" sz="1100"/>
            <a:t>Data</a:t>
          </a:r>
          <a:r>
            <a:rPr lang="es-MX" sz="1100" baseline="0"/>
            <a:t> = contains the composition of silicic rocks and silica-rich andesites from the Tzirate and Zacapu areas, and granites from the MGVF used to generate the binary models</a:t>
          </a:r>
        </a:p>
        <a:p>
          <a:endParaRPr lang="es-MX" sz="1100" baseline="0"/>
        </a:p>
        <a:p>
          <a:r>
            <a:rPr lang="es-MX" sz="1100" baseline="0"/>
            <a:t>R^2 = contains the calculation of the correlation coefficient. The coefficients were calculated from binary models using a set of elements from "Data" and using SiO</a:t>
          </a:r>
          <a:r>
            <a:rPr lang="es-MX" sz="1100" baseline="-25000"/>
            <a:t>2</a:t>
          </a:r>
          <a:r>
            <a:rPr lang="es-MX" sz="1100" baseline="0"/>
            <a:t> as a differentiation parameter. Because all results were compiled from different Excel files, only the first set of calculations show the formulas used.</a:t>
          </a:r>
        </a:p>
        <a:p>
          <a:endParaRPr lang="es-MX" sz="1100" baseline="0"/>
        </a:p>
        <a:p>
          <a:r>
            <a:rPr lang="es-MX" sz="1100" baseline="0"/>
            <a:t>evaluation = the graphs in this sheet represent the percentage of elements (x axis) that have a R^2 &gt; 0.7 (y axis)</a:t>
          </a:r>
        </a:p>
        <a:p>
          <a:endParaRPr lang="es-MX" sz="1100" baseline="0"/>
        </a:p>
        <a:p>
          <a:endParaRPr lang="es-MX" sz="1100"/>
        </a:p>
        <a:p>
          <a:r>
            <a:rPr lang="es-MX" sz="1100"/>
            <a:t>The correlation</a:t>
          </a:r>
          <a:r>
            <a:rPr lang="es-MX" sz="1100" baseline="0"/>
            <a:t> coefficient is a method to understand how a set of samples are related with two end-members; we do not show any linear model (graphs), but the coefficient is a direct evaluation of how the linear model looks.</a:t>
          </a:r>
          <a:endParaRPr lang="es-MX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190500</xdr:colOff>
      <xdr:row>2</xdr:row>
      <xdr:rowOff>1271</xdr:rowOff>
    </xdr:from>
    <xdr:to>
      <xdr:col>14</xdr:col>
      <xdr:colOff>419100</xdr:colOff>
      <xdr:row>7</xdr:row>
      <xdr:rowOff>7621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A798512-5759-4D59-872B-D3A88713C4A8}"/>
            </a:ext>
          </a:extLst>
        </xdr:cNvPr>
        <xdr:cNvSpPr txBox="1"/>
      </xdr:nvSpPr>
      <xdr:spPr>
        <a:xfrm>
          <a:off x="9517380" y="367031"/>
          <a:ext cx="1813560" cy="928370"/>
        </a:xfrm>
        <a:prstGeom prst="rect">
          <a:avLst/>
        </a:prstGeom>
        <a:solidFill>
          <a:schemeClr val="lt1"/>
        </a:solidFill>
        <a:ln w="12700" cmpd="sng">
          <a:solidFill>
            <a:schemeClr val="tx1">
              <a:lumMod val="50000"/>
              <a:lumOff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Content of cells with #¡DIV/0!</a:t>
          </a:r>
          <a:r>
            <a:rPr lang="es-MX" sz="1100" baseline="0"/>
            <a:t> error </a:t>
          </a:r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COLUMN B </a:t>
          </a:r>
          <a:r>
            <a:rPr lang="es-MX" sz="1100" baseline="0"/>
            <a:t>must be manually deleted.</a:t>
          </a:r>
          <a:endParaRPr lang="es-MX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265112</xdr:colOff>
      <xdr:row>4</xdr:row>
      <xdr:rowOff>185737</xdr:rowOff>
    </xdr:from>
    <xdr:to>
      <xdr:col>10</xdr:col>
      <xdr:colOff>265112</xdr:colOff>
      <xdr:row>19</xdr:row>
      <xdr:rowOff>119062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30905A3-4F17-4AE8-BA29-839B0A5F19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444500</xdr:colOff>
      <xdr:row>5</xdr:row>
      <xdr:rowOff>111125</xdr:rowOff>
    </xdr:from>
    <xdr:to>
      <xdr:col>9</xdr:col>
      <xdr:colOff>714376</xdr:colOff>
      <xdr:row>9</xdr:row>
      <xdr:rowOff>60325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0C7791B-5E61-41D0-8F26-6BE420C0FE5B}"/>
            </a:ext>
          </a:extLst>
        </xdr:cNvPr>
        <xdr:cNvSpPr/>
      </xdr:nvSpPr>
      <xdr:spPr>
        <a:xfrm>
          <a:off x="4254500" y="1047750"/>
          <a:ext cx="3616326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24</xdr:row>
      <xdr:rowOff>185737</xdr:rowOff>
    </xdr:from>
    <xdr:to>
      <xdr:col>10</xdr:col>
      <xdr:colOff>265112</xdr:colOff>
      <xdr:row>39</xdr:row>
      <xdr:rowOff>119062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6753FC5-ED2E-45F5-8EE5-47CD654364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536575</xdr:colOff>
      <xdr:row>25</xdr:row>
      <xdr:rowOff>111125</xdr:rowOff>
    </xdr:from>
    <xdr:to>
      <xdr:col>9</xdr:col>
      <xdr:colOff>714375</xdr:colOff>
      <xdr:row>29</xdr:row>
      <xdr:rowOff>60325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287F2ED8-6BA8-4D1F-A9DE-FD6718A1FA23}"/>
            </a:ext>
          </a:extLst>
        </xdr:cNvPr>
        <xdr:cNvSpPr/>
      </xdr:nvSpPr>
      <xdr:spPr>
        <a:xfrm>
          <a:off x="4346575" y="4794250"/>
          <a:ext cx="352425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46</xdr:row>
      <xdr:rowOff>185737</xdr:rowOff>
    </xdr:from>
    <xdr:to>
      <xdr:col>10</xdr:col>
      <xdr:colOff>265112</xdr:colOff>
      <xdr:row>61</xdr:row>
      <xdr:rowOff>119062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D5C61AF2-8988-4A33-8424-E530438770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542925</xdr:colOff>
      <xdr:row>47</xdr:row>
      <xdr:rowOff>111125</xdr:rowOff>
    </xdr:from>
    <xdr:to>
      <xdr:col>9</xdr:col>
      <xdr:colOff>714375</xdr:colOff>
      <xdr:row>51</xdr:row>
      <xdr:rowOff>60325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25A941C7-2B4D-406C-B40C-A95161BF3D3E}"/>
            </a:ext>
          </a:extLst>
        </xdr:cNvPr>
        <xdr:cNvSpPr/>
      </xdr:nvSpPr>
      <xdr:spPr>
        <a:xfrm>
          <a:off x="4352925" y="8915400"/>
          <a:ext cx="351790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68</xdr:row>
      <xdr:rowOff>185737</xdr:rowOff>
    </xdr:from>
    <xdr:to>
      <xdr:col>10</xdr:col>
      <xdr:colOff>265112</xdr:colOff>
      <xdr:row>83</xdr:row>
      <xdr:rowOff>119062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DAA322D0-8F51-4777-93E4-B107E2725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555625</xdr:colOff>
      <xdr:row>69</xdr:row>
      <xdr:rowOff>111125</xdr:rowOff>
    </xdr:from>
    <xdr:to>
      <xdr:col>9</xdr:col>
      <xdr:colOff>714375</xdr:colOff>
      <xdr:row>73</xdr:row>
      <xdr:rowOff>60325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F5945014-098B-4885-861B-1A86BAEFD48A}"/>
            </a:ext>
          </a:extLst>
        </xdr:cNvPr>
        <xdr:cNvSpPr/>
      </xdr:nvSpPr>
      <xdr:spPr>
        <a:xfrm>
          <a:off x="4365625" y="13036550"/>
          <a:ext cx="350520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90</xdr:row>
      <xdr:rowOff>185737</xdr:rowOff>
    </xdr:from>
    <xdr:to>
      <xdr:col>10</xdr:col>
      <xdr:colOff>265112</xdr:colOff>
      <xdr:row>105</xdr:row>
      <xdr:rowOff>119062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948E3FC0-E076-44A2-A0E8-67C378F29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523875</xdr:colOff>
      <xdr:row>91</xdr:row>
      <xdr:rowOff>111125</xdr:rowOff>
    </xdr:from>
    <xdr:to>
      <xdr:col>9</xdr:col>
      <xdr:colOff>714375</xdr:colOff>
      <xdr:row>95</xdr:row>
      <xdr:rowOff>60325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3023D2D-2BE2-43B5-A77A-C66336DF8A00}"/>
            </a:ext>
          </a:extLst>
        </xdr:cNvPr>
        <xdr:cNvSpPr/>
      </xdr:nvSpPr>
      <xdr:spPr>
        <a:xfrm>
          <a:off x="4333875" y="17157700"/>
          <a:ext cx="353695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111</xdr:row>
      <xdr:rowOff>185737</xdr:rowOff>
    </xdr:from>
    <xdr:to>
      <xdr:col>10</xdr:col>
      <xdr:colOff>265112</xdr:colOff>
      <xdr:row>126</xdr:row>
      <xdr:rowOff>119062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969DA17B-CE44-4E57-A59A-BE9E4EEA0D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561975</xdr:colOff>
      <xdr:row>112</xdr:row>
      <xdr:rowOff>111125</xdr:rowOff>
    </xdr:from>
    <xdr:to>
      <xdr:col>9</xdr:col>
      <xdr:colOff>714375</xdr:colOff>
      <xdr:row>116</xdr:row>
      <xdr:rowOff>60325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AE89FFF2-9334-4C9C-ABA6-27577E503D66}"/>
            </a:ext>
          </a:extLst>
        </xdr:cNvPr>
        <xdr:cNvSpPr/>
      </xdr:nvSpPr>
      <xdr:spPr>
        <a:xfrm>
          <a:off x="4371975" y="21091525"/>
          <a:ext cx="349885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132</xdr:row>
      <xdr:rowOff>185737</xdr:rowOff>
    </xdr:from>
    <xdr:to>
      <xdr:col>10</xdr:col>
      <xdr:colOff>265112</xdr:colOff>
      <xdr:row>147</xdr:row>
      <xdr:rowOff>119062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6A2A0AA6-468B-405B-B248-B4F41234CF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498475</xdr:colOff>
      <xdr:row>133</xdr:row>
      <xdr:rowOff>111125</xdr:rowOff>
    </xdr:from>
    <xdr:to>
      <xdr:col>9</xdr:col>
      <xdr:colOff>714375</xdr:colOff>
      <xdr:row>137</xdr:row>
      <xdr:rowOff>60325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E4AB0F70-1554-427B-888F-076C80FCAE00}"/>
            </a:ext>
          </a:extLst>
        </xdr:cNvPr>
        <xdr:cNvSpPr/>
      </xdr:nvSpPr>
      <xdr:spPr>
        <a:xfrm>
          <a:off x="4308475" y="25025350"/>
          <a:ext cx="356235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153</xdr:row>
      <xdr:rowOff>185737</xdr:rowOff>
    </xdr:from>
    <xdr:to>
      <xdr:col>10</xdr:col>
      <xdr:colOff>265112</xdr:colOff>
      <xdr:row>168</xdr:row>
      <xdr:rowOff>119062</xdr:rowOff>
    </xdr:to>
    <xdr:graphicFrame macro="">
      <xdr:nvGraphicFramePr>
        <xdr:cNvPr id="30" name="Gráfico 29">
          <a:extLst>
            <a:ext uri="{FF2B5EF4-FFF2-40B4-BE49-F238E27FC236}">
              <a16:creationId xmlns:a16="http://schemas.microsoft.com/office/drawing/2014/main" id="{9EDEB9B5-F153-419B-94AE-1BE2865868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460375</xdr:colOff>
      <xdr:row>154</xdr:row>
      <xdr:rowOff>111125</xdr:rowOff>
    </xdr:from>
    <xdr:to>
      <xdr:col>9</xdr:col>
      <xdr:colOff>714375</xdr:colOff>
      <xdr:row>158</xdr:row>
      <xdr:rowOff>60325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F882D299-ECC4-4913-B39F-69D1ECED857E}"/>
            </a:ext>
          </a:extLst>
        </xdr:cNvPr>
        <xdr:cNvSpPr/>
      </xdr:nvSpPr>
      <xdr:spPr>
        <a:xfrm>
          <a:off x="4270375" y="28959175"/>
          <a:ext cx="360045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4</xdr:col>
      <xdr:colOff>265112</xdr:colOff>
      <xdr:row>174</xdr:row>
      <xdr:rowOff>185737</xdr:rowOff>
    </xdr:from>
    <xdr:to>
      <xdr:col>10</xdr:col>
      <xdr:colOff>265112</xdr:colOff>
      <xdr:row>189</xdr:row>
      <xdr:rowOff>119062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CAF69D29-6305-4E4D-8E8D-7553BA0D02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265112</xdr:colOff>
      <xdr:row>196</xdr:row>
      <xdr:rowOff>185737</xdr:rowOff>
    </xdr:from>
    <xdr:to>
      <xdr:col>10</xdr:col>
      <xdr:colOff>265112</xdr:colOff>
      <xdr:row>211</xdr:row>
      <xdr:rowOff>119062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0E12E9C1-D87C-4C81-A1CA-5EFAD84188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</xdr:col>
      <xdr:colOff>504825</xdr:colOff>
      <xdr:row>197</xdr:row>
      <xdr:rowOff>111125</xdr:rowOff>
    </xdr:from>
    <xdr:to>
      <xdr:col>9</xdr:col>
      <xdr:colOff>714375</xdr:colOff>
      <xdr:row>201</xdr:row>
      <xdr:rowOff>60325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C1E54D6B-36A0-4157-AA33-573BFE9D222A}"/>
            </a:ext>
          </a:extLst>
        </xdr:cNvPr>
        <xdr:cNvSpPr/>
      </xdr:nvSpPr>
      <xdr:spPr>
        <a:xfrm>
          <a:off x="4314825" y="37014150"/>
          <a:ext cx="3556000" cy="69850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NO ASSIMILATION</a:t>
          </a:r>
        </a:p>
      </cdr:txBody>
    </cdr:sp>
  </cdr:relSizeAnchor>
  <cdr:relSizeAnchor xmlns:cdr="http://schemas.openxmlformats.org/drawingml/2006/chartDrawing">
    <cdr:from>
      <cdr:x>0.54792</cdr:x>
      <cdr:y>0.04514</cdr:y>
    </cdr:from>
    <cdr:to>
      <cdr:x>0.96112</cdr:x>
      <cdr:y>0.20949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21511BBD-6ACE-4097-B1B3-7734334F6117}"/>
            </a:ext>
          </a:extLst>
        </cdr:cNvPr>
        <cdr:cNvSpPr txBox="1"/>
      </cdr:nvSpPr>
      <cdr:spPr>
        <a:xfrm xmlns:a="http://schemas.openxmlformats.org/drawingml/2006/main">
          <a:off x="2505075" y="123825"/>
          <a:ext cx="188915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0.0706</cdr:y>
    </cdr:from>
    <cdr:to>
      <cdr:x>1</cdr:x>
      <cdr:y>0.23495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19367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0.07755</cdr:y>
    </cdr:from>
    <cdr:to>
      <cdr:x>1</cdr:x>
      <cdr:y>0.2419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21272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0.08681</cdr:y>
    </cdr:from>
    <cdr:to>
      <cdr:x>1</cdr:x>
      <cdr:y>0.25116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23812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0.09722</cdr:y>
    </cdr:from>
    <cdr:to>
      <cdr:x>1</cdr:x>
      <cdr:y>0.26157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266700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0.10995</cdr:y>
    </cdr:from>
    <cdr:to>
      <cdr:x>1</cdr:x>
      <cdr:y>0.2743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30162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0.10417</cdr:y>
    </cdr:from>
    <cdr:to>
      <cdr:x>1</cdr:x>
      <cdr:y>0.26852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285750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0.11458</cdr:y>
    </cdr:from>
    <cdr:to>
      <cdr:x>1</cdr:x>
      <cdr:y>0.27893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B159EEC3-B017-4C3D-BEA4-3C1B4EC4EAD7}"/>
            </a:ext>
          </a:extLst>
        </cdr:cNvPr>
        <cdr:cNvSpPr txBox="1"/>
      </cdr:nvSpPr>
      <cdr:spPr>
        <a:xfrm xmlns:a="http://schemas.openxmlformats.org/drawingml/2006/main">
          <a:off x="2857980" y="31432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0.19687</cdr:x>
      <cdr:y>0.04398</cdr:y>
    </cdr:from>
    <cdr:to>
      <cdr:x>0.93611</cdr:x>
      <cdr:y>0.29861</cdr:y>
    </cdr:to>
    <cdr:sp macro="" textlink="">
      <cdr:nvSpPr>
        <cdr:cNvPr id="3" name="Rectángulo 2">
          <a:extLst xmlns:a="http://schemas.openxmlformats.org/drawingml/2006/main">
            <a:ext uri="{FF2B5EF4-FFF2-40B4-BE49-F238E27FC236}">
              <a16:creationId xmlns:a16="http://schemas.microsoft.com/office/drawing/2014/main" id="{F882D299-ECC4-4913-B39F-69D1ECED857E}"/>
            </a:ext>
          </a:extLst>
        </cdr:cNvPr>
        <cdr:cNvSpPr/>
      </cdr:nvSpPr>
      <cdr:spPr>
        <a:xfrm xmlns:a="http://schemas.openxmlformats.org/drawingml/2006/main">
          <a:off x="958850" y="120650"/>
          <a:ext cx="3600450" cy="69850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tlCol="0" anchor="t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es-MX" sz="1100"/>
        </a:p>
      </cdr:txBody>
    </cdr:sp>
  </cdr:relSizeAnchor>
  <cdr:relSizeAnchor xmlns:cdr="http://schemas.openxmlformats.org/drawingml/2006/chartDrawing">
    <cdr:from>
      <cdr:x>0.5868</cdr:x>
      <cdr:y>0.1169</cdr:y>
    </cdr:from>
    <cdr:to>
      <cdr:x>0.91362</cdr:x>
      <cdr:y>0.28125</cdr:y>
    </cdr:to>
    <cdr:sp macro="" textlink="">
      <cdr:nvSpPr>
        <cdr:cNvPr id="4" name="CuadroTexto 3">
          <a:extLst xmlns:a="http://schemas.openxmlformats.org/drawingml/2006/main">
            <a:ext uri="{FF2B5EF4-FFF2-40B4-BE49-F238E27FC236}">
              <a16:creationId xmlns:a16="http://schemas.microsoft.com/office/drawing/2014/main" id="{98A4BED9-7BBC-44D5-8607-95F7331C8D76}"/>
            </a:ext>
          </a:extLst>
        </cdr:cNvPr>
        <cdr:cNvSpPr txBox="1"/>
      </cdr:nvSpPr>
      <cdr:spPr>
        <a:xfrm xmlns:a="http://schemas.openxmlformats.org/drawingml/2006/main">
          <a:off x="2857980" y="320675"/>
          <a:ext cx="1591783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0.20486</cdr:x>
      <cdr:y>0.43171</cdr:y>
    </cdr:from>
    <cdr:to>
      <cdr:x>0.61806</cdr:x>
      <cdr:y>0.59606</cdr:y>
    </cdr:to>
    <cdr:sp macro="" textlink="">
      <cdr:nvSpPr>
        <cdr:cNvPr id="2" name="CuadroTexto 3">
          <a:extLst xmlns:a="http://schemas.openxmlformats.org/drawingml/2006/main">
            <a:ext uri="{FF2B5EF4-FFF2-40B4-BE49-F238E27FC236}">
              <a16:creationId xmlns:a16="http://schemas.microsoft.com/office/drawing/2014/main" id="{06D093BD-1FC8-4D7D-A612-7420CD6A6971}"/>
            </a:ext>
          </a:extLst>
        </cdr:cNvPr>
        <cdr:cNvSpPr txBox="1"/>
      </cdr:nvSpPr>
      <cdr:spPr>
        <a:xfrm xmlns:a="http://schemas.openxmlformats.org/drawingml/2006/main">
          <a:off x="936625" y="1184275"/>
          <a:ext cx="1889125" cy="450850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SIN</a:t>
          </a:r>
          <a:r>
            <a:rPr lang="es-MX" sz="1100" baseline="0"/>
            <a:t> MEZCLA</a:t>
          </a:r>
          <a:endParaRPr lang="es-MX" sz="1100"/>
        </a:p>
      </cdr:txBody>
    </cdr:sp>
  </cdr:relSizeAnchor>
  <cdr:relSizeAnchor xmlns:cdr="http://schemas.openxmlformats.org/drawingml/2006/chartDrawing">
    <cdr:from>
      <cdr:x>0.5868</cdr:x>
      <cdr:y>0.12153</cdr:y>
    </cdr:from>
    <cdr:to>
      <cdr:x>1</cdr:x>
      <cdr:y>0.28588</cdr:y>
    </cdr:to>
    <cdr:sp macro="" textlink="">
      <cdr:nvSpPr>
        <cdr:cNvPr id="3" name="CuadroTexto 3">
          <a:extLst xmlns:a="http://schemas.openxmlformats.org/drawingml/2006/main">
            <a:ext uri="{FF2B5EF4-FFF2-40B4-BE49-F238E27FC236}">
              <a16:creationId xmlns:a16="http://schemas.microsoft.com/office/drawing/2014/main" id="{98A4BED9-7BBC-44D5-8607-95F7331C8D76}"/>
            </a:ext>
          </a:extLst>
        </cdr:cNvPr>
        <cdr:cNvSpPr txBox="1"/>
      </cdr:nvSpPr>
      <cdr:spPr>
        <a:xfrm xmlns:a="http://schemas.openxmlformats.org/drawingml/2006/main">
          <a:off x="2857980" y="333375"/>
          <a:ext cx="2012470" cy="45084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MX" sz="1100"/>
            <a:t>PARTIAL</a:t>
          </a:r>
          <a:r>
            <a:rPr lang="es-MX" sz="1100" baseline="0"/>
            <a:t> ASSIMILATION</a:t>
          </a:r>
          <a:endParaRPr lang="es-MX" sz="1100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768985</xdr:colOff>
      <xdr:row>48</xdr:row>
      <xdr:rowOff>101600</xdr:rowOff>
    </xdr:to>
    <xdr:sp macro="" textlink="">
      <xdr:nvSpPr>
        <xdr:cNvPr id="3" name="CuadroTexto 1">
          <a:extLst>
            <a:ext uri="{FF2B5EF4-FFF2-40B4-BE49-F238E27FC236}">
              <a16:creationId xmlns:a16="http://schemas.microsoft.com/office/drawing/2014/main" id="{5500DA52-267E-45C0-9E40-530CEBAB3304}"/>
            </a:ext>
          </a:extLst>
        </xdr:cNvPr>
        <xdr:cNvSpPr txBox="1"/>
      </xdr:nvSpPr>
      <xdr:spPr>
        <a:xfrm>
          <a:off x="0" y="180975"/>
          <a:ext cx="11837035" cy="8607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200"/>
            <a:t>Data</a:t>
          </a:r>
          <a:r>
            <a:rPr lang="es-MX" sz="1200" baseline="0"/>
            <a:t> from the following references were used for the models. These references are also reported in the Reference list of the manuscript:</a:t>
          </a:r>
        </a:p>
        <a:p>
          <a:endParaRPr lang="es-MX" sz="1200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Avellán, D. R., Cisneros-Máximo, G., Macías, J. L., Gómez-Vasconcelos, M. G., Layer, P. W., Sosa-Ceballos, G., Robles-Camacho, J.,</a:t>
          </a:r>
          <a:r>
            <a:rPr lang="es-MX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2020,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Eruptive chronology of monogenetic volcanoes northwestern of Morelia–Insights into volcano-tectonic interactions in the central-eastern Michoacán-Guanajuato Volcanic Field, México: Journal of South American Earth Sciences, 100, 102554,</a:t>
          </a:r>
          <a:r>
            <a:rPr lang="en-US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https://doi.org/10.1016/j.jsames.2020.102554</a:t>
          </a:r>
          <a:endParaRPr lang="es-MX" sz="1200">
            <a:effectLst/>
          </a:endParaRP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Cardona Melchor, S.,</a:t>
          </a:r>
          <a:r>
            <a:rPr lang="es-MX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2015, Estudio vulcanológico del Complejo Volcánico El Águila y los domos La Taza-La Nieve-El burro, centro norte de Michoacán. Universidad Michoacana de San Nicolás de Hidalgo. Master thesis.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Kshirsagar, P.V., Siebe C., Guilbaud, M.N., Salinas, S., Layer, P.W., 2015, Late Pleistocene Alberdca De Guadalupe maar volcano (Zacapu basin, Michoacán): Stratigraphy, tectonic setting, and paleo-hydrogeological environment: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Journal of Volcanology and Geothermal Research, 304, 214-236,</a:t>
          </a:r>
          <a:r>
            <a:rPr lang="en-US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doi: 10.1016/j.jvolgeores.2015.09.003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Osorio-Ocampo, S., Macias, J.L., Pola, A., Cardona-Melchor, S., Sosa-Ceballos, G., Garduño-Monroy, V.H., Layer, P.W., Garcia-Sanchez, L., Perton, M., Nicklas, R.W., 2018, The eruptive history of the Pátzcuaro lake area in the Michoacan Guanajuato volcanic field, central Mexico: Field mapping, C-14 and 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40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Ar/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39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 geochronology: Journal of Volcanology and Geothermal Research, 358, 307-328, doi: 10.1016/j.jvolgeores.2018.06.003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Ramirez-Uribe, I., Siebe, C., Salinas, S., Guilbaud, M.N., Layer.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P.W., Benowitz, J.A., 2019, 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 and 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40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Ar/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39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Ar radiometric dating and geologic setting of young lavas of Rancho Seco and Mazcuta volcanoes hosting archaeological sites at the margins of the Pátzcuaro and Zacapu lake basins (central Michoacán, Mexico):  Journal of Volcanology and Geothermal Research, 388, 106674, doi: 10.1016/j.jvolgeores.2019.106674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Reyes Guzmán, N., 2020, Reconstrucción de la historia eruptiva de los flujos de lava del malpaís de Zacapu (Michoacán): reología, dinámica y tiempo de emplazamiento. Universidad Nacional Autónoma de México, Posgrado en Ciencias de la Tierra, Master tesis, http://132.248.9.195/ptd2020/enero/0799701/Index.html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Reyes Guzmán, N., 2017, Geología volcánica de la región occidental de la cuenca lacustre de Zacapu, Michoacán y su importancia para la arqueología.  Universidad Nacional Autónoma de México, Facultad de Ciencias, Undergraduate tesis, https://repositorio.unam.mx/contenidos/362973.</a:t>
          </a:r>
        </a:p>
        <a:p>
          <a:r>
            <a:rPr lang="es-MX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2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Granites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Luhr, J.F., Carmichael, I.S.E., 1985, Jorullo volcano, Michoacan, Mexico (1759-1774): The earliest stages of fractionation in calc-alkaline magmas:  Contribution to Mineralogy and Petrology, 90, 142-161, doi: 10.1007/BF00378256</a:t>
          </a:r>
        </a:p>
        <a:p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Rasoazanamparany, C., Widom, E., Siebe, C., Guilbaud, M.N., Spicuzza, M.J., Valley, J.W., Valdez, G., Salinas, S., Temporal and compositional evolution of Jorullo volcano, Mexico: implications for magmatic processes associated with a monogenetic eruption: Chemical Geology, 434, 62-80, GeoReM-id: 9213, doi: 10.1016/j.chemgeo.2016.04.004</a:t>
          </a:r>
          <a:endParaRPr lang="es-MX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13EB-45F0-4278-84B8-55AB6C9BFB2C}">
  <dimension ref="A1:AS147"/>
  <sheetViews>
    <sheetView tabSelected="1" workbookViewId="0">
      <selection activeCell="L24" sqref="L24"/>
    </sheetView>
  </sheetViews>
  <sheetFormatPr baseColWidth="10" defaultColWidth="9.140625" defaultRowHeight="15" x14ac:dyDescent="0.25"/>
  <cols>
    <col min="1" max="1" width="8.85546875" customWidth="1"/>
  </cols>
  <sheetData>
    <row r="1" spans="1:45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</row>
    <row r="2" spans="1:45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</row>
    <row r="3" spans="1:45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</row>
    <row r="4" spans="1:45" x14ac:dyDescent="0.2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</row>
    <row r="5" spans="1:45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</row>
    <row r="6" spans="1:45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37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</row>
    <row r="7" spans="1:45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</row>
    <row r="8" spans="1:45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</row>
    <row r="9" spans="1:45" x14ac:dyDescent="0.25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</row>
    <row r="10" spans="1:45" x14ac:dyDescent="0.25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</row>
    <row r="11" spans="1:45" x14ac:dyDescent="0.25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</row>
    <row r="12" spans="1:45" x14ac:dyDescent="0.25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</row>
    <row r="13" spans="1:45" x14ac:dyDescent="0.25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</row>
    <row r="14" spans="1:45" x14ac:dyDescent="0.2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</row>
    <row r="15" spans="1:45" x14ac:dyDescent="0.2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</row>
    <row r="16" spans="1:45" x14ac:dyDescent="0.25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</row>
    <row r="17" spans="1:45" x14ac:dyDescent="0.25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</row>
    <row r="18" spans="1:45" x14ac:dyDescent="0.25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</row>
    <row r="19" spans="1:45" x14ac:dyDescent="0.25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</row>
    <row r="20" spans="1:45" x14ac:dyDescent="0.25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</row>
    <row r="21" spans="1:45" x14ac:dyDescent="0.25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</row>
    <row r="22" spans="1:45" x14ac:dyDescent="0.25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</row>
    <row r="23" spans="1:45" x14ac:dyDescent="0.25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</row>
    <row r="24" spans="1:45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</row>
    <row r="25" spans="1:45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</row>
    <row r="26" spans="1:45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</row>
    <row r="27" spans="1:45" x14ac:dyDescent="0.25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</row>
    <row r="28" spans="1:45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</row>
    <row r="29" spans="1:45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</row>
    <row r="30" spans="1:45" x14ac:dyDescent="0.25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</row>
    <row r="31" spans="1:45" x14ac:dyDescent="0.25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</row>
    <row r="32" spans="1:45" x14ac:dyDescent="0.25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</row>
    <row r="33" spans="1:45" x14ac:dyDescent="0.25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</row>
    <row r="34" spans="1:45" x14ac:dyDescent="0.25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</row>
    <row r="35" spans="1:45" x14ac:dyDescent="0.25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</row>
    <row r="36" spans="1:45" x14ac:dyDescent="0.25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</row>
    <row r="37" spans="1:45" x14ac:dyDescent="0.25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</row>
    <row r="38" spans="1:45" x14ac:dyDescent="0.25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</row>
    <row r="39" spans="1:45" x14ac:dyDescent="0.25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</row>
    <row r="40" spans="1:45" x14ac:dyDescent="0.25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</row>
    <row r="41" spans="1:45" x14ac:dyDescent="0.25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</row>
    <row r="42" spans="1:45" x14ac:dyDescent="0.25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</row>
    <row r="43" spans="1:45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</row>
    <row r="44" spans="1:45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</row>
    <row r="45" spans="1:45" x14ac:dyDescent="0.25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</row>
    <row r="46" spans="1:45" x14ac:dyDescent="0.25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</row>
    <row r="47" spans="1:45" x14ac:dyDescent="0.25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</row>
    <row r="48" spans="1:45" x14ac:dyDescent="0.25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</row>
    <row r="49" spans="1:45" x14ac:dyDescent="0.25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</row>
    <row r="50" spans="1:45" x14ac:dyDescent="0.25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</row>
    <row r="51" spans="1:45" x14ac:dyDescent="0.25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</row>
    <row r="52" spans="1:45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</row>
    <row r="53" spans="1:45" x14ac:dyDescent="0.2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</row>
    <row r="54" spans="1:45" x14ac:dyDescent="0.2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</row>
    <row r="55" spans="1:45" x14ac:dyDescent="0.2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</row>
    <row r="56" spans="1:45" x14ac:dyDescent="0.25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</row>
    <row r="57" spans="1:45" x14ac:dyDescent="0.25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</row>
    <row r="58" spans="1:45" x14ac:dyDescent="0.25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</row>
    <row r="59" spans="1:45" x14ac:dyDescent="0.25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</row>
    <row r="60" spans="1:45" x14ac:dyDescent="0.25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</row>
    <row r="61" spans="1:45" x14ac:dyDescent="0.25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</row>
    <row r="62" spans="1:45" x14ac:dyDescent="0.25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</row>
    <row r="63" spans="1:45" x14ac:dyDescent="0.25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</row>
    <row r="64" spans="1:45" x14ac:dyDescent="0.25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</row>
    <row r="65" spans="1:45" x14ac:dyDescent="0.25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</row>
    <row r="66" spans="1:45" x14ac:dyDescent="0.25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</row>
    <row r="67" spans="1:45" x14ac:dyDescent="0.2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</row>
    <row r="68" spans="1:45" x14ac:dyDescent="0.2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</row>
    <row r="69" spans="1:45" x14ac:dyDescent="0.2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</row>
    <row r="70" spans="1:45" x14ac:dyDescent="0.2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</row>
    <row r="71" spans="1:45" x14ac:dyDescent="0.2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</row>
    <row r="72" spans="1:45" x14ac:dyDescent="0.2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</row>
    <row r="73" spans="1:45" x14ac:dyDescent="0.2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</row>
    <row r="74" spans="1:45" x14ac:dyDescent="0.2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</row>
    <row r="75" spans="1:45" x14ac:dyDescent="0.2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</row>
    <row r="76" spans="1:45" x14ac:dyDescent="0.2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</row>
    <row r="77" spans="1:45" x14ac:dyDescent="0.2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</row>
    <row r="78" spans="1:45" x14ac:dyDescent="0.2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</row>
    <row r="79" spans="1:45" x14ac:dyDescent="0.2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</row>
    <row r="80" spans="1:45" x14ac:dyDescent="0.2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</row>
    <row r="81" spans="1:45" x14ac:dyDescent="0.2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</row>
    <row r="82" spans="1:45" x14ac:dyDescent="0.2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</row>
    <row r="83" spans="1:45" x14ac:dyDescent="0.2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</row>
    <row r="84" spans="1:45" x14ac:dyDescent="0.2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</row>
    <row r="85" spans="1:45" x14ac:dyDescent="0.2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</row>
    <row r="86" spans="1:45" x14ac:dyDescent="0.2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</row>
    <row r="87" spans="1:45" x14ac:dyDescent="0.2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</row>
    <row r="88" spans="1:45" x14ac:dyDescent="0.2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</row>
    <row r="89" spans="1:45" x14ac:dyDescent="0.2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</row>
    <row r="90" spans="1:45" x14ac:dyDescent="0.2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</row>
    <row r="91" spans="1:45" x14ac:dyDescent="0.2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</row>
    <row r="92" spans="1:45" x14ac:dyDescent="0.2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</row>
    <row r="93" spans="1:45" x14ac:dyDescent="0.2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</row>
    <row r="94" spans="1:45" x14ac:dyDescent="0.2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</row>
    <row r="95" spans="1:45" x14ac:dyDescent="0.2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</row>
    <row r="96" spans="1:45" x14ac:dyDescent="0.2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</row>
    <row r="97" spans="1:45" x14ac:dyDescent="0.2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</row>
    <row r="98" spans="1:45" x14ac:dyDescent="0.2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</row>
    <row r="99" spans="1:45" x14ac:dyDescent="0.2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</row>
    <row r="100" spans="1:45" x14ac:dyDescent="0.2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</row>
    <row r="101" spans="1:45" x14ac:dyDescent="0.2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</row>
    <row r="102" spans="1:45" x14ac:dyDescent="0.2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</row>
    <row r="103" spans="1:45" x14ac:dyDescent="0.2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</row>
    <row r="104" spans="1:45" x14ac:dyDescent="0.2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</row>
    <row r="105" spans="1:45" x14ac:dyDescent="0.2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</row>
    <row r="106" spans="1:45" x14ac:dyDescent="0.2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</row>
    <row r="107" spans="1:45" x14ac:dyDescent="0.2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</row>
    <row r="108" spans="1:45" x14ac:dyDescent="0.2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</row>
    <row r="109" spans="1:45" x14ac:dyDescent="0.2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</row>
    <row r="110" spans="1:45" x14ac:dyDescent="0.2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</row>
    <row r="111" spans="1:45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</row>
    <row r="112" spans="1:45" x14ac:dyDescent="0.2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</row>
    <row r="113" spans="1:45" x14ac:dyDescent="0.2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</row>
    <row r="114" spans="1:45" x14ac:dyDescent="0.2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</row>
    <row r="115" spans="1:45" x14ac:dyDescent="0.2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</row>
    <row r="116" spans="1:45" x14ac:dyDescent="0.2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</row>
    <row r="117" spans="1:45" x14ac:dyDescent="0.2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</row>
    <row r="118" spans="1:45" x14ac:dyDescent="0.2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</row>
    <row r="119" spans="1:45" x14ac:dyDescent="0.2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</row>
    <row r="120" spans="1:45" x14ac:dyDescent="0.2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</row>
    <row r="121" spans="1:45" x14ac:dyDescent="0.2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</row>
    <row r="122" spans="1:45" x14ac:dyDescent="0.2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</row>
    <row r="123" spans="1:45" x14ac:dyDescent="0.2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</row>
    <row r="124" spans="1:45" x14ac:dyDescent="0.2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</row>
    <row r="125" spans="1:45" x14ac:dyDescent="0.2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</row>
    <row r="126" spans="1:45" x14ac:dyDescent="0.2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</row>
    <row r="127" spans="1:45" x14ac:dyDescent="0.2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</row>
    <row r="128" spans="1:45" x14ac:dyDescent="0.2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</row>
    <row r="129" spans="1:45" x14ac:dyDescent="0.2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</row>
    <row r="130" spans="1:45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</row>
    <row r="131" spans="1:45" x14ac:dyDescent="0.2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</row>
    <row r="132" spans="1:45" x14ac:dyDescent="0.2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</row>
    <row r="133" spans="1:45" x14ac:dyDescent="0.2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</row>
    <row r="134" spans="1:45" x14ac:dyDescent="0.2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</row>
    <row r="135" spans="1:45" x14ac:dyDescent="0.2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</row>
    <row r="136" spans="1:45" x14ac:dyDescent="0.2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</row>
    <row r="137" spans="1:45" x14ac:dyDescent="0.2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</row>
    <row r="138" spans="1:45" x14ac:dyDescent="0.2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</row>
    <row r="139" spans="1:45" x14ac:dyDescent="0.2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</row>
    <row r="140" spans="1:45" x14ac:dyDescent="0.2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</row>
    <row r="141" spans="1:45" x14ac:dyDescent="0.2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</row>
    <row r="142" spans="1:45" x14ac:dyDescent="0.2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</row>
    <row r="143" spans="1:45" x14ac:dyDescent="0.2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</row>
    <row r="144" spans="1:45" x14ac:dyDescent="0.2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</row>
    <row r="145" spans="1:45" x14ac:dyDescent="0.2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</row>
    <row r="146" spans="1:45" x14ac:dyDescent="0.2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</row>
    <row r="147" spans="1:45" x14ac:dyDescent="0.2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C9972-301B-4CEE-B06A-DC60370560BE}">
  <dimension ref="A1"/>
  <sheetViews>
    <sheetView topLeftCell="A2" workbookViewId="0">
      <selection activeCell="D21" sqref="D21"/>
    </sheetView>
  </sheetViews>
  <sheetFormatPr baseColWidth="10" defaultColWidth="11.5703125"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46C6D-6B72-4955-A455-F06B7897FB1D}">
  <dimension ref="A1:VT59"/>
  <sheetViews>
    <sheetView zoomScale="70" zoomScaleNormal="70" workbookViewId="0">
      <selection activeCell="C12" sqref="C12"/>
    </sheetView>
  </sheetViews>
  <sheetFormatPr baseColWidth="10" defaultColWidth="11.5703125" defaultRowHeight="15" x14ac:dyDescent="0.25"/>
  <cols>
    <col min="2" max="2" width="12.85546875" customWidth="1"/>
    <col min="26" max="592" width="10.85546875" style="2"/>
  </cols>
  <sheetData>
    <row r="1" spans="1:592" ht="18.75" x14ac:dyDescent="0.3">
      <c r="A1" s="36" t="s">
        <v>51</v>
      </c>
      <c r="B1" s="22"/>
    </row>
    <row r="2" spans="1:592" x14ac:dyDescent="0.25">
      <c r="A2" s="2" t="s">
        <v>30</v>
      </c>
      <c r="B2" s="2"/>
      <c r="C2" s="2"/>
      <c r="D2" s="21" t="s">
        <v>33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0" t="s">
        <v>34</v>
      </c>
      <c r="T2" s="4"/>
      <c r="U2" s="2"/>
      <c r="V2" s="2"/>
      <c r="W2" s="2"/>
      <c r="X2" s="2"/>
      <c r="Y2" s="19" t="s">
        <v>44</v>
      </c>
      <c r="Z2" s="19" t="s">
        <v>46</v>
      </c>
      <c r="AA2" s="19" t="s">
        <v>45</v>
      </c>
      <c r="AB2" s="19" t="s">
        <v>47</v>
      </c>
      <c r="AC2" s="19" t="s">
        <v>48</v>
      </c>
    </row>
    <row r="3" spans="1:592" s="4" customFormat="1" x14ac:dyDescent="0.25">
      <c r="A3" s="1" t="s">
        <v>0</v>
      </c>
      <c r="B3" s="13"/>
      <c r="C3" s="13"/>
      <c r="D3" s="7">
        <v>63.52</v>
      </c>
      <c r="E3" s="7">
        <v>63.22</v>
      </c>
      <c r="F3" s="7">
        <v>63.52</v>
      </c>
      <c r="G3" s="7">
        <v>63.99</v>
      </c>
      <c r="H3" s="7">
        <v>64.95</v>
      </c>
      <c r="I3" s="7">
        <v>65.66</v>
      </c>
      <c r="J3" s="7">
        <v>64.180000000000007</v>
      </c>
      <c r="K3" s="7">
        <v>63.6</v>
      </c>
      <c r="L3" s="7">
        <v>69.760000000000005</v>
      </c>
      <c r="M3" s="7">
        <v>63.58</v>
      </c>
      <c r="N3" s="7">
        <v>64.06</v>
      </c>
      <c r="O3" s="7">
        <v>65.39</v>
      </c>
      <c r="P3" s="7">
        <v>63.95</v>
      </c>
      <c r="Q3" s="7">
        <v>64.23</v>
      </c>
      <c r="R3" s="7">
        <v>64.17</v>
      </c>
      <c r="S3" s="12">
        <v>62.32</v>
      </c>
      <c r="T3" s="12">
        <v>62.93</v>
      </c>
      <c r="U3" s="12">
        <v>62.28</v>
      </c>
      <c r="V3" s="12">
        <v>62.04</v>
      </c>
      <c r="W3" s="12">
        <v>62.49</v>
      </c>
      <c r="X3" s="12">
        <v>62.91</v>
      </c>
      <c r="Y3" s="3">
        <v>73.319999999999993</v>
      </c>
      <c r="Z3" s="3">
        <v>70.88</v>
      </c>
      <c r="AA3" s="3">
        <v>71</v>
      </c>
      <c r="AB3" s="3">
        <v>72.61</v>
      </c>
      <c r="AC3" s="3">
        <v>75.95</v>
      </c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</row>
    <row r="4" spans="1:592" s="4" customFormat="1" x14ac:dyDescent="0.25">
      <c r="A4" s="1" t="s">
        <v>1</v>
      </c>
      <c r="B4" s="13"/>
      <c r="C4" s="13"/>
      <c r="D4" s="7">
        <v>16.829999999999998</v>
      </c>
      <c r="E4" s="7">
        <v>16.53</v>
      </c>
      <c r="F4" s="7">
        <v>17.149999999999999</v>
      </c>
      <c r="G4" s="7">
        <v>16.440000000000001</v>
      </c>
      <c r="H4" s="7">
        <v>16</v>
      </c>
      <c r="I4" s="7">
        <v>16.03</v>
      </c>
      <c r="J4" s="7">
        <v>17.61</v>
      </c>
      <c r="K4" s="7">
        <v>16.23</v>
      </c>
      <c r="L4" s="7">
        <v>14.78</v>
      </c>
      <c r="M4" s="7">
        <v>17</v>
      </c>
      <c r="N4" s="7">
        <v>17.579999999999998</v>
      </c>
      <c r="O4" s="7">
        <v>16.73</v>
      </c>
      <c r="P4" s="7">
        <v>16.670000000000002</v>
      </c>
      <c r="Q4" s="7">
        <v>17.37</v>
      </c>
      <c r="R4" s="7">
        <v>17.66</v>
      </c>
      <c r="S4" s="12">
        <v>17.23</v>
      </c>
      <c r="T4" s="12">
        <v>16.96</v>
      </c>
      <c r="U4" s="12">
        <v>17.53</v>
      </c>
      <c r="V4" s="12">
        <v>16.09</v>
      </c>
      <c r="W4" s="12">
        <v>16.57</v>
      </c>
      <c r="X4" s="12">
        <v>16.2</v>
      </c>
      <c r="Y4" s="3">
        <v>13.48</v>
      </c>
      <c r="Z4" s="3">
        <v>14.27</v>
      </c>
      <c r="AA4" s="3">
        <v>14.83</v>
      </c>
      <c r="AB4" s="3">
        <v>14.98</v>
      </c>
      <c r="AC4" s="3">
        <v>13.51</v>
      </c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</row>
    <row r="5" spans="1:592" s="4" customFormat="1" x14ac:dyDescent="0.25">
      <c r="A5" s="1" t="s">
        <v>2</v>
      </c>
      <c r="B5" s="13"/>
      <c r="C5" s="13"/>
      <c r="D5" s="7">
        <v>4.63</v>
      </c>
      <c r="E5" s="7">
        <v>4.91</v>
      </c>
      <c r="F5" s="7">
        <v>4.8</v>
      </c>
      <c r="G5" s="7">
        <v>4.38</v>
      </c>
      <c r="H5" s="7">
        <v>4.84</v>
      </c>
      <c r="I5" s="7">
        <v>4.12</v>
      </c>
      <c r="J5" s="7">
        <v>4.05</v>
      </c>
      <c r="K5" s="7">
        <v>5.29</v>
      </c>
      <c r="L5" s="7">
        <v>3.04</v>
      </c>
      <c r="M5" s="7">
        <v>4.37</v>
      </c>
      <c r="N5" s="7">
        <v>4.34</v>
      </c>
      <c r="O5" s="7">
        <v>3.91</v>
      </c>
      <c r="P5" s="7">
        <v>4.08</v>
      </c>
      <c r="Q5" s="7">
        <v>4.3099999999999996</v>
      </c>
      <c r="R5" s="7">
        <v>4.3099999999999996</v>
      </c>
      <c r="S5" s="12">
        <v>5.07</v>
      </c>
      <c r="T5" s="12">
        <v>4.8</v>
      </c>
      <c r="U5" s="12">
        <v>5.0999999999999996</v>
      </c>
      <c r="V5" s="12">
        <v>5.64</v>
      </c>
      <c r="W5" s="12">
        <v>5.49</v>
      </c>
      <c r="X5" s="12">
        <v>6.21</v>
      </c>
      <c r="Y5" s="3">
        <v>2.1800000000000002</v>
      </c>
      <c r="Z5" s="3">
        <v>3.05</v>
      </c>
      <c r="AA5" s="3">
        <v>2.0699999999999998</v>
      </c>
      <c r="AB5" s="3">
        <v>2.06</v>
      </c>
      <c r="AC5" s="3">
        <v>0.52</v>
      </c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</row>
    <row r="6" spans="1:592" s="4" customFormat="1" x14ac:dyDescent="0.25">
      <c r="A6" s="1" t="s">
        <v>3</v>
      </c>
      <c r="B6" s="13"/>
      <c r="C6" s="13"/>
      <c r="D6" s="7">
        <v>8.6999999999999994E-2</v>
      </c>
      <c r="E6" s="7">
        <v>8.4000000000000005E-2</v>
      </c>
      <c r="F6" s="7">
        <v>8.6999999999999994E-2</v>
      </c>
      <c r="G6" s="7">
        <v>7.9000000000000001E-2</v>
      </c>
      <c r="H6" s="7">
        <v>0.1</v>
      </c>
      <c r="I6" s="7">
        <v>6.9000000000000006E-2</v>
      </c>
      <c r="J6" s="7">
        <v>7.0000000000000007E-2</v>
      </c>
      <c r="K6" s="7">
        <v>9.6000000000000002E-2</v>
      </c>
      <c r="L6" s="7">
        <v>6.8000000000000005E-2</v>
      </c>
      <c r="M6" s="7">
        <v>7.0000000000000007E-2</v>
      </c>
      <c r="N6" s="7">
        <v>0.08</v>
      </c>
      <c r="O6" s="7">
        <v>0.08</v>
      </c>
      <c r="P6" s="7">
        <v>6.4000000000000001E-2</v>
      </c>
      <c r="Q6" s="7"/>
      <c r="R6" s="7">
        <v>7.6999999999999999E-2</v>
      </c>
      <c r="S6" s="12">
        <v>9.2999999999999999E-2</v>
      </c>
      <c r="T6" s="12">
        <v>8.3000000000000004E-2</v>
      </c>
      <c r="U6" s="12">
        <v>9.8000000000000004E-2</v>
      </c>
      <c r="V6" s="12">
        <v>0.09</v>
      </c>
      <c r="W6" s="12">
        <v>0.08</v>
      </c>
      <c r="X6" s="12">
        <v>0.1</v>
      </c>
      <c r="Y6" s="3">
        <v>0.03</v>
      </c>
      <c r="Z6" s="3">
        <v>0.05</v>
      </c>
      <c r="AA6" s="3">
        <v>0.06</v>
      </c>
      <c r="AB6" s="3">
        <v>0.06</v>
      </c>
      <c r="AC6" s="3">
        <v>0.03</v>
      </c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</row>
    <row r="7" spans="1:592" s="4" customFormat="1" x14ac:dyDescent="0.25">
      <c r="A7" s="1" t="s">
        <v>4</v>
      </c>
      <c r="B7" s="13"/>
      <c r="C7" s="13"/>
      <c r="D7" s="7">
        <v>1.98</v>
      </c>
      <c r="E7" s="7">
        <v>2.2999999999999998</v>
      </c>
      <c r="F7" s="7">
        <v>2.06</v>
      </c>
      <c r="G7" s="7">
        <v>1.94</v>
      </c>
      <c r="H7" s="7">
        <v>1.74</v>
      </c>
      <c r="I7" s="7">
        <v>1.8</v>
      </c>
      <c r="J7" s="7">
        <v>1.89</v>
      </c>
      <c r="K7" s="7">
        <v>1.6</v>
      </c>
      <c r="L7" s="7">
        <v>1.1499999999999999</v>
      </c>
      <c r="M7" s="7">
        <v>1.39</v>
      </c>
      <c r="N7" s="7">
        <v>1.65</v>
      </c>
      <c r="O7" s="7">
        <v>1.76</v>
      </c>
      <c r="P7" s="7">
        <v>2.17</v>
      </c>
      <c r="Q7" s="7"/>
      <c r="R7" s="7">
        <v>1.91</v>
      </c>
      <c r="S7" s="12">
        <v>2.5</v>
      </c>
      <c r="T7" s="12">
        <v>2.25</v>
      </c>
      <c r="U7" s="12">
        <v>2.08</v>
      </c>
      <c r="V7" s="12"/>
      <c r="W7" s="12">
        <v>3.04</v>
      </c>
      <c r="X7" s="12">
        <v>2.98</v>
      </c>
      <c r="Y7" s="3">
        <v>0.44</v>
      </c>
      <c r="Z7" s="3">
        <v>1.17</v>
      </c>
      <c r="AA7" s="3">
        <v>0.53</v>
      </c>
      <c r="AB7" s="3">
        <v>0.32</v>
      </c>
      <c r="AC7" s="3">
        <v>0.05</v>
      </c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</row>
    <row r="8" spans="1:592" s="4" customFormat="1" x14ac:dyDescent="0.25">
      <c r="A8" s="1" t="s">
        <v>5</v>
      </c>
      <c r="B8" s="13"/>
      <c r="C8" s="13"/>
      <c r="D8" s="7">
        <v>4.7699999999999996</v>
      </c>
      <c r="E8" s="7">
        <v>5.31</v>
      </c>
      <c r="F8" s="7">
        <v>5.08</v>
      </c>
      <c r="G8" s="7">
        <v>4.87</v>
      </c>
      <c r="H8" s="7">
        <v>4.41</v>
      </c>
      <c r="I8" s="7">
        <v>4.3499999999999996</v>
      </c>
      <c r="J8" s="7">
        <v>4.71</v>
      </c>
      <c r="K8" s="7">
        <v>4.2699999999999996</v>
      </c>
      <c r="L8" s="7">
        <v>3.08</v>
      </c>
      <c r="M8" s="7">
        <v>5.26</v>
      </c>
      <c r="N8" s="7">
        <v>4.74</v>
      </c>
      <c r="O8" s="7">
        <v>4.57</v>
      </c>
      <c r="P8" s="7">
        <v>5.34</v>
      </c>
      <c r="Q8" s="7">
        <v>4.08</v>
      </c>
      <c r="R8" s="7">
        <v>5.22</v>
      </c>
      <c r="S8" s="12">
        <v>5.65</v>
      </c>
      <c r="T8" s="12">
        <v>5.42</v>
      </c>
      <c r="U8" s="12">
        <v>5.14</v>
      </c>
      <c r="V8" s="12">
        <v>5.8</v>
      </c>
      <c r="W8" s="12">
        <v>5.74</v>
      </c>
      <c r="X8" s="12">
        <v>5.43</v>
      </c>
      <c r="Y8" s="3">
        <v>1.51</v>
      </c>
      <c r="Z8" s="3">
        <v>1.65</v>
      </c>
      <c r="AA8" s="3">
        <v>3.13</v>
      </c>
      <c r="AB8" s="3">
        <v>2.96</v>
      </c>
      <c r="AC8" s="3">
        <v>1.05</v>
      </c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</row>
    <row r="9" spans="1:592" s="4" customFormat="1" x14ac:dyDescent="0.25">
      <c r="A9" s="1" t="s">
        <v>6</v>
      </c>
      <c r="B9" s="13"/>
      <c r="C9" s="13"/>
      <c r="D9" s="7">
        <v>3.53</v>
      </c>
      <c r="E9" s="7">
        <v>3.56</v>
      </c>
      <c r="F9" s="7">
        <v>3.84</v>
      </c>
      <c r="G9" s="7">
        <v>3.7</v>
      </c>
      <c r="H9" s="7">
        <v>3.92</v>
      </c>
      <c r="I9" s="7">
        <v>3.68</v>
      </c>
      <c r="J9" s="7">
        <v>3.84</v>
      </c>
      <c r="K9" s="7">
        <v>3.78</v>
      </c>
      <c r="L9" s="7">
        <v>3.61</v>
      </c>
      <c r="M9" s="7">
        <v>4.08</v>
      </c>
      <c r="N9" s="7">
        <v>4.01</v>
      </c>
      <c r="O9" s="7">
        <v>3.85</v>
      </c>
      <c r="P9" s="7">
        <v>4.0999999999999996</v>
      </c>
      <c r="Q9" s="7">
        <v>3.91</v>
      </c>
      <c r="R9" s="7">
        <v>4.2699999999999996</v>
      </c>
      <c r="S9" s="12">
        <v>3.62</v>
      </c>
      <c r="T9" s="12">
        <v>3.37</v>
      </c>
      <c r="U9" s="12">
        <v>4.04</v>
      </c>
      <c r="V9" s="12">
        <v>3.84</v>
      </c>
      <c r="W9" s="12">
        <v>3.42</v>
      </c>
      <c r="X9" s="12">
        <v>3.79</v>
      </c>
      <c r="Y9" s="3">
        <v>2.82</v>
      </c>
      <c r="Z9" s="3">
        <v>4.18</v>
      </c>
      <c r="AA9" s="3">
        <v>4.13</v>
      </c>
      <c r="AB9" s="3">
        <v>4.75</v>
      </c>
      <c r="AC9" s="3">
        <v>3.9</v>
      </c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</row>
    <row r="10" spans="1:592" s="4" customFormat="1" x14ac:dyDescent="0.25">
      <c r="A10" s="1" t="s">
        <v>7</v>
      </c>
      <c r="B10" s="13"/>
      <c r="C10" s="13"/>
      <c r="D10" s="7">
        <v>2.76</v>
      </c>
      <c r="E10" s="7">
        <v>2.37</v>
      </c>
      <c r="F10" s="7">
        <v>1.92</v>
      </c>
      <c r="G10" s="7">
        <v>2.77</v>
      </c>
      <c r="H10" s="7">
        <v>2.67</v>
      </c>
      <c r="I10" s="7">
        <v>2.63</v>
      </c>
      <c r="J10" s="7">
        <v>2.19</v>
      </c>
      <c r="K10" s="7">
        <v>3.1</v>
      </c>
      <c r="L10" s="7">
        <v>3.12</v>
      </c>
      <c r="M10" s="7">
        <v>1.75</v>
      </c>
      <c r="N10" s="7">
        <v>2</v>
      </c>
      <c r="O10" s="7">
        <v>2.44</v>
      </c>
      <c r="P10" s="7">
        <v>1.75</v>
      </c>
      <c r="Q10" s="7">
        <v>2</v>
      </c>
      <c r="R10" s="7">
        <v>1.74</v>
      </c>
      <c r="S10" s="12">
        <v>2.09</v>
      </c>
      <c r="T10" s="12">
        <v>2.63</v>
      </c>
      <c r="U10" s="12">
        <v>1.77</v>
      </c>
      <c r="V10" s="12">
        <v>1.82</v>
      </c>
      <c r="W10" s="12">
        <v>2.2000000000000002</v>
      </c>
      <c r="X10" s="12">
        <v>2.04</v>
      </c>
      <c r="Y10" s="3">
        <v>5.78</v>
      </c>
      <c r="Z10" s="3">
        <v>3.64</v>
      </c>
      <c r="AA10" s="3">
        <v>2.38</v>
      </c>
      <c r="AB10" s="3">
        <v>1.63</v>
      </c>
      <c r="AC10" s="3">
        <v>4.74</v>
      </c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</row>
    <row r="11" spans="1:592" s="4" customFormat="1" x14ac:dyDescent="0.25">
      <c r="A11" s="1" t="s">
        <v>8</v>
      </c>
      <c r="B11" s="13"/>
      <c r="C11" s="13"/>
      <c r="D11" s="7">
        <v>0.59099999999999997</v>
      </c>
      <c r="E11" s="7">
        <v>0.66700000000000004</v>
      </c>
      <c r="F11" s="7">
        <v>0.54</v>
      </c>
      <c r="G11" s="7">
        <v>0.65900000000000003</v>
      </c>
      <c r="H11" s="7">
        <v>0.68100000000000005</v>
      </c>
      <c r="I11" s="7">
        <v>0.55300000000000005</v>
      </c>
      <c r="J11" s="7">
        <v>0.55000000000000004</v>
      </c>
      <c r="K11" s="7"/>
      <c r="L11" s="7">
        <v>0.36499999999999999</v>
      </c>
      <c r="M11" s="7">
        <v>0.56000000000000005</v>
      </c>
      <c r="N11" s="7">
        <v>0.53</v>
      </c>
      <c r="O11" s="7">
        <v>0.48</v>
      </c>
      <c r="P11" s="7">
        <v>0.56999999999999995</v>
      </c>
      <c r="Q11" s="7">
        <v>0.5</v>
      </c>
      <c r="R11" s="7">
        <v>0.53300000000000003</v>
      </c>
      <c r="S11" s="12">
        <v>0.55800000000000005</v>
      </c>
      <c r="T11" s="12">
        <v>0.68500000000000005</v>
      </c>
      <c r="U11" s="12">
        <v>0.58599999999999997</v>
      </c>
      <c r="V11" s="12">
        <v>0.6</v>
      </c>
      <c r="W11" s="12">
        <v>0.61</v>
      </c>
      <c r="X11" s="12">
        <v>0.67</v>
      </c>
      <c r="Y11" s="3">
        <v>0.37</v>
      </c>
      <c r="Z11" s="3">
        <v>0.36</v>
      </c>
      <c r="AA11" s="3">
        <v>0.18</v>
      </c>
      <c r="AB11" s="3">
        <v>0.17</v>
      </c>
      <c r="AC11" s="3">
        <v>0.04</v>
      </c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</row>
    <row r="12" spans="1:592" s="4" customFormat="1" x14ac:dyDescent="0.25">
      <c r="A12" s="1" t="s">
        <v>9</v>
      </c>
      <c r="B12" s="13"/>
      <c r="C12" s="13"/>
      <c r="D12" s="7">
        <v>0.16</v>
      </c>
      <c r="E12" s="7">
        <v>0.2</v>
      </c>
      <c r="F12" s="7">
        <v>0.14000000000000001</v>
      </c>
      <c r="G12" s="7">
        <v>0.2</v>
      </c>
      <c r="H12" s="7">
        <v>0.28000000000000003</v>
      </c>
      <c r="I12" s="7">
        <v>0.18</v>
      </c>
      <c r="J12" s="7">
        <v>0.14000000000000001</v>
      </c>
      <c r="K12" s="7">
        <v>0.28000000000000003</v>
      </c>
      <c r="L12" s="7">
        <v>0.09</v>
      </c>
      <c r="M12" s="7">
        <v>0.13</v>
      </c>
      <c r="N12" s="7">
        <v>0.15</v>
      </c>
      <c r="O12" s="7">
        <v>0.11</v>
      </c>
      <c r="P12" s="7">
        <v>0.13</v>
      </c>
      <c r="Q12" s="7">
        <v>0.14000000000000001</v>
      </c>
      <c r="R12" s="7">
        <v>0.14000000000000001</v>
      </c>
      <c r="S12" s="12">
        <v>0.14000000000000001</v>
      </c>
      <c r="T12" s="12">
        <v>0.17</v>
      </c>
      <c r="U12" s="12">
        <v>0.13</v>
      </c>
      <c r="V12" s="12">
        <v>0.22</v>
      </c>
      <c r="W12" s="12">
        <v>0.16</v>
      </c>
      <c r="X12" s="12">
        <v>0.26</v>
      </c>
      <c r="Y12" s="3">
        <v>0.06</v>
      </c>
      <c r="Z12" s="3">
        <v>0.08</v>
      </c>
      <c r="AA12" s="3">
        <v>0.19</v>
      </c>
      <c r="AB12" s="3">
        <v>0.16</v>
      </c>
      <c r="AC12" s="3">
        <v>0.02</v>
      </c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</row>
    <row r="13" spans="1:592" s="4" customFormat="1" x14ac:dyDescent="0.25">
      <c r="A13" s="1" t="s">
        <v>10</v>
      </c>
      <c r="B13" s="13"/>
      <c r="C13" s="13"/>
      <c r="D13" s="7">
        <v>10</v>
      </c>
      <c r="E13" s="7">
        <v>11</v>
      </c>
      <c r="F13" s="7">
        <v>11</v>
      </c>
      <c r="G13" s="7">
        <v>10</v>
      </c>
      <c r="H13" s="7">
        <v>10</v>
      </c>
      <c r="I13" s="7">
        <v>10</v>
      </c>
      <c r="J13" s="7">
        <v>9</v>
      </c>
      <c r="K13" s="7">
        <v>11</v>
      </c>
      <c r="L13" s="7">
        <v>6</v>
      </c>
      <c r="M13" s="7"/>
      <c r="N13" s="7"/>
      <c r="O13" s="7"/>
      <c r="P13" s="7"/>
      <c r="Q13" s="7"/>
      <c r="R13" s="7"/>
      <c r="S13" s="12">
        <v>11</v>
      </c>
      <c r="T13" s="12">
        <v>11</v>
      </c>
      <c r="U13" s="12">
        <v>11</v>
      </c>
      <c r="V13" s="12"/>
      <c r="W13" s="12"/>
      <c r="X13" s="12"/>
      <c r="Y13" s="3"/>
      <c r="Z13" s="3">
        <v>8.5</v>
      </c>
      <c r="AA13" s="3">
        <v>2.8</v>
      </c>
      <c r="AB13" s="3">
        <v>2.9</v>
      </c>
      <c r="AC13" s="3">
        <v>1.9</v>
      </c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</row>
    <row r="14" spans="1:592" s="4" customFormat="1" x14ac:dyDescent="0.25">
      <c r="A14" s="1" t="s">
        <v>16</v>
      </c>
      <c r="B14" s="13"/>
      <c r="C14" s="13"/>
      <c r="D14" s="7">
        <v>162</v>
      </c>
      <c r="E14" s="7">
        <v>125</v>
      </c>
      <c r="F14" s="7">
        <v>98</v>
      </c>
      <c r="G14" s="7">
        <v>129</v>
      </c>
      <c r="H14" s="7">
        <v>187</v>
      </c>
      <c r="I14" s="7">
        <v>154</v>
      </c>
      <c r="J14" s="7">
        <v>142</v>
      </c>
      <c r="K14" s="7">
        <v>182</v>
      </c>
      <c r="L14" s="7"/>
      <c r="M14" s="7"/>
      <c r="N14" s="7"/>
      <c r="O14" s="7"/>
      <c r="P14" s="7"/>
      <c r="Q14" s="7"/>
      <c r="R14" s="7"/>
      <c r="S14" s="12">
        <v>93</v>
      </c>
      <c r="T14" s="12">
        <v>120</v>
      </c>
      <c r="U14" s="12">
        <v>85</v>
      </c>
      <c r="V14" s="12"/>
      <c r="W14" s="12"/>
      <c r="X14" s="12"/>
      <c r="Y14" s="3">
        <v>249.9</v>
      </c>
      <c r="Z14" s="3">
        <v>153</v>
      </c>
      <c r="AA14" s="3">
        <v>102</v>
      </c>
      <c r="AB14" s="3">
        <v>107</v>
      </c>
      <c r="AC14" s="3">
        <v>45</v>
      </c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</row>
    <row r="15" spans="1:592" s="4" customFormat="1" x14ac:dyDescent="0.25">
      <c r="A15" s="1" t="s">
        <v>23</v>
      </c>
      <c r="B15" s="13"/>
      <c r="C15" s="13"/>
      <c r="D15" s="7">
        <v>4.53</v>
      </c>
      <c r="E15" s="7">
        <v>3.66</v>
      </c>
      <c r="F15" s="7">
        <v>2.86</v>
      </c>
      <c r="G15" s="7">
        <v>4.34</v>
      </c>
      <c r="H15" s="7">
        <v>4.7300000000000004</v>
      </c>
      <c r="I15" s="7">
        <v>4.4000000000000004</v>
      </c>
      <c r="J15" s="7">
        <v>5.16</v>
      </c>
      <c r="K15" s="7">
        <v>4.8</v>
      </c>
      <c r="L15" s="7">
        <v>5.57</v>
      </c>
      <c r="M15" s="7"/>
      <c r="N15" s="7"/>
      <c r="O15" s="7"/>
      <c r="P15" s="7"/>
      <c r="Q15" s="7"/>
      <c r="R15" s="7"/>
      <c r="S15" s="12">
        <v>2.65</v>
      </c>
      <c r="T15" s="12">
        <v>3.45</v>
      </c>
      <c r="U15" s="12">
        <v>2.17</v>
      </c>
      <c r="V15" s="12"/>
      <c r="W15" s="12"/>
      <c r="X15" s="12"/>
      <c r="Y15" s="3">
        <v>26.2</v>
      </c>
      <c r="Z15" s="3">
        <v>21.32</v>
      </c>
      <c r="AA15" s="3">
        <v>1.71</v>
      </c>
      <c r="AB15" s="3">
        <v>1.76</v>
      </c>
      <c r="AC15" s="3">
        <v>8.26</v>
      </c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</row>
    <row r="16" spans="1:592" s="4" customFormat="1" x14ac:dyDescent="0.25">
      <c r="A16" s="1" t="s">
        <v>24</v>
      </c>
      <c r="B16" s="13"/>
      <c r="C16" s="13"/>
      <c r="D16" s="7">
        <v>1.39</v>
      </c>
      <c r="E16" s="7">
        <v>1.26</v>
      </c>
      <c r="F16" s="7">
        <v>1.1299999999999999</v>
      </c>
      <c r="G16" s="7">
        <v>1.56</v>
      </c>
      <c r="H16" s="7">
        <v>1.59</v>
      </c>
      <c r="I16" s="7">
        <v>1.51</v>
      </c>
      <c r="J16" s="7">
        <v>1.35</v>
      </c>
      <c r="K16" s="7">
        <v>1.64</v>
      </c>
      <c r="L16" s="7">
        <v>2.0699999999999998</v>
      </c>
      <c r="M16" s="7"/>
      <c r="N16" s="7"/>
      <c r="O16" s="7"/>
      <c r="P16" s="7"/>
      <c r="Q16" s="7"/>
      <c r="R16" s="7"/>
      <c r="S16" s="12">
        <v>0.94</v>
      </c>
      <c r="T16" s="12">
        <v>1.17</v>
      </c>
      <c r="U16" s="12">
        <v>0.87</v>
      </c>
      <c r="V16" s="12"/>
      <c r="W16" s="12"/>
      <c r="X16" s="12"/>
      <c r="Y16" s="3">
        <v>7.5</v>
      </c>
      <c r="Z16" s="3">
        <v>4.93</v>
      </c>
      <c r="AA16" s="3">
        <v>0.44</v>
      </c>
      <c r="AB16" s="3">
        <v>0.46</v>
      </c>
      <c r="AC16" s="3">
        <v>3.25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</row>
    <row r="17" spans="1:592" s="4" customFormat="1" x14ac:dyDescent="0.25">
      <c r="A17" s="1" t="s">
        <v>13</v>
      </c>
      <c r="B17" s="13"/>
      <c r="C17" s="13"/>
      <c r="D17" s="7">
        <v>68</v>
      </c>
      <c r="E17" s="7">
        <v>47</v>
      </c>
      <c r="F17" s="7">
        <v>37</v>
      </c>
      <c r="G17" s="7">
        <v>58</v>
      </c>
      <c r="H17" s="7">
        <v>71</v>
      </c>
      <c r="I17" s="7">
        <v>70</v>
      </c>
      <c r="J17" s="7">
        <v>30</v>
      </c>
      <c r="K17" s="7">
        <v>66</v>
      </c>
      <c r="L17" s="7">
        <v>70</v>
      </c>
      <c r="M17" s="7"/>
      <c r="N17" s="7"/>
      <c r="O17" s="7"/>
      <c r="P17" s="7"/>
      <c r="Q17" s="7"/>
      <c r="R17" s="7"/>
      <c r="S17" s="12">
        <v>34</v>
      </c>
      <c r="T17" s="12">
        <v>49</v>
      </c>
      <c r="U17" s="12">
        <v>36</v>
      </c>
      <c r="V17" s="12"/>
      <c r="W17" s="12"/>
      <c r="X17" s="12"/>
      <c r="Y17" s="3">
        <v>313</v>
      </c>
      <c r="Z17" s="3">
        <v>157.30000000000001</v>
      </c>
      <c r="AA17" s="3">
        <v>62.2</v>
      </c>
      <c r="AB17" s="3">
        <v>34</v>
      </c>
      <c r="AC17" s="3">
        <v>149.9</v>
      </c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</row>
    <row r="18" spans="1:592" s="4" customFormat="1" x14ac:dyDescent="0.25">
      <c r="A18" s="1" t="s">
        <v>14</v>
      </c>
      <c r="B18" s="13"/>
      <c r="C18" s="13"/>
      <c r="D18" s="7">
        <v>427</v>
      </c>
      <c r="E18" s="7">
        <v>673</v>
      </c>
      <c r="F18" s="7">
        <v>662</v>
      </c>
      <c r="G18" s="7">
        <v>607</v>
      </c>
      <c r="H18" s="7">
        <v>433</v>
      </c>
      <c r="I18" s="7">
        <v>401</v>
      </c>
      <c r="J18" s="7">
        <v>465</v>
      </c>
      <c r="K18" s="7">
        <v>458</v>
      </c>
      <c r="L18" s="7">
        <v>350</v>
      </c>
      <c r="M18" s="7"/>
      <c r="N18" s="7"/>
      <c r="O18" s="7"/>
      <c r="P18" s="7"/>
      <c r="Q18" s="7"/>
      <c r="R18" s="7"/>
      <c r="S18" s="12">
        <v>701</v>
      </c>
      <c r="T18" s="12">
        <v>703</v>
      </c>
      <c r="U18" s="12">
        <v>551</v>
      </c>
      <c r="V18" s="12"/>
      <c r="W18" s="12"/>
      <c r="X18" s="12"/>
      <c r="Y18" s="3">
        <v>80.3</v>
      </c>
      <c r="Z18" s="3">
        <v>50</v>
      </c>
      <c r="AA18" s="3">
        <v>458</v>
      </c>
      <c r="AB18" s="3">
        <v>441</v>
      </c>
      <c r="AC18" s="3">
        <v>52</v>
      </c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</row>
    <row r="19" spans="1:592" s="4" customFormat="1" x14ac:dyDescent="0.25">
      <c r="A19" s="1" t="s">
        <v>19</v>
      </c>
      <c r="B19" s="13"/>
      <c r="C19" s="13"/>
      <c r="D19" s="7">
        <v>830</v>
      </c>
      <c r="E19" s="7">
        <v>693</v>
      </c>
      <c r="F19" s="7">
        <v>560</v>
      </c>
      <c r="G19" s="7">
        <v>780</v>
      </c>
      <c r="H19" s="7">
        <v>899</v>
      </c>
      <c r="I19" s="7">
        <v>878</v>
      </c>
      <c r="J19" s="7">
        <v>943</v>
      </c>
      <c r="K19" s="7">
        <v>683</v>
      </c>
      <c r="L19" s="7">
        <v>679</v>
      </c>
      <c r="M19" s="7"/>
      <c r="N19" s="7"/>
      <c r="O19" s="7"/>
      <c r="P19" s="7"/>
      <c r="Q19" s="7"/>
      <c r="R19" s="7"/>
      <c r="S19" s="12">
        <v>538</v>
      </c>
      <c r="T19" s="12">
        <v>668</v>
      </c>
      <c r="U19" s="12">
        <v>601</v>
      </c>
      <c r="V19" s="12"/>
      <c r="W19" s="12"/>
      <c r="X19" s="12"/>
      <c r="Y19" s="3">
        <v>539.6</v>
      </c>
      <c r="Z19" s="3">
        <v>498</v>
      </c>
      <c r="AA19" s="3">
        <v>676</v>
      </c>
      <c r="AB19" s="3">
        <v>339</v>
      </c>
      <c r="AC19" s="3">
        <v>124</v>
      </c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</row>
    <row r="20" spans="1:592" x14ac:dyDescent="0.25">
      <c r="A20" s="14" t="s">
        <v>18</v>
      </c>
      <c r="B20" s="13"/>
      <c r="C20" s="13"/>
      <c r="D20" s="7">
        <v>2.5</v>
      </c>
      <c r="E20" s="7">
        <v>1.9</v>
      </c>
      <c r="F20" s="7">
        <v>0.8</v>
      </c>
      <c r="G20" s="7">
        <v>2.8</v>
      </c>
      <c r="H20" s="7">
        <v>1.5</v>
      </c>
      <c r="I20" s="7">
        <v>2.4</v>
      </c>
      <c r="J20" s="7">
        <v>0.8</v>
      </c>
      <c r="K20" s="7">
        <v>2.8</v>
      </c>
      <c r="L20" s="7">
        <v>3.6</v>
      </c>
      <c r="M20" s="7"/>
      <c r="N20" s="7"/>
      <c r="O20" s="7"/>
      <c r="P20" s="7"/>
      <c r="Q20" s="7"/>
      <c r="R20" s="7"/>
      <c r="S20" s="12">
        <v>1.4</v>
      </c>
      <c r="T20" s="12">
        <v>2</v>
      </c>
      <c r="U20" s="12">
        <v>0.9</v>
      </c>
      <c r="V20" s="12"/>
      <c r="W20" s="12"/>
      <c r="X20" s="12"/>
      <c r="Y20" s="3">
        <v>9.8000000000000007</v>
      </c>
      <c r="Z20" s="3">
        <v>2.2999999999999998</v>
      </c>
      <c r="AA20" s="3">
        <v>1.23</v>
      </c>
      <c r="AB20" s="3">
        <v>1.1399999999999999</v>
      </c>
      <c r="AC20" s="3">
        <v>2.82</v>
      </c>
    </row>
    <row r="21" spans="1:592" s="7" customFormat="1" x14ac:dyDescent="0.25">
      <c r="A21" s="1" t="s">
        <v>20</v>
      </c>
      <c r="B21" s="13"/>
      <c r="C21" s="13"/>
      <c r="D21" s="7">
        <v>26.5</v>
      </c>
      <c r="E21" s="7">
        <v>22.3</v>
      </c>
      <c r="F21" s="7">
        <v>19.7</v>
      </c>
      <c r="G21" s="7">
        <v>27.1</v>
      </c>
      <c r="H21" s="7">
        <v>32.700000000000003</v>
      </c>
      <c r="I21" s="7">
        <v>26.3</v>
      </c>
      <c r="J21" s="7">
        <v>27</v>
      </c>
      <c r="K21" s="7">
        <v>29.5</v>
      </c>
      <c r="L21" s="7">
        <v>21.3</v>
      </c>
      <c r="S21" s="12">
        <v>16.8</v>
      </c>
      <c r="T21" s="12">
        <v>25</v>
      </c>
      <c r="U21" s="12">
        <v>16.2</v>
      </c>
      <c r="V21" s="12"/>
      <c r="W21" s="12"/>
      <c r="X21" s="12"/>
      <c r="Y21" s="3">
        <v>29.4</v>
      </c>
      <c r="Z21" s="3">
        <v>21.94</v>
      </c>
      <c r="AA21" s="3">
        <v>13.74</v>
      </c>
      <c r="AB21" s="3">
        <v>14.65</v>
      </c>
      <c r="AC21" s="3">
        <v>5.87</v>
      </c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</row>
    <row r="22" spans="1:592" s="7" customFormat="1" x14ac:dyDescent="0.25">
      <c r="A22" s="1" t="s">
        <v>21</v>
      </c>
      <c r="B22" s="13"/>
      <c r="C22" s="13"/>
      <c r="D22" s="7">
        <v>0.223</v>
      </c>
      <c r="E22" s="7">
        <v>0.188</v>
      </c>
      <c r="F22" s="7">
        <v>0.19900000000000001</v>
      </c>
      <c r="G22" s="7">
        <v>0.17899999999999999</v>
      </c>
      <c r="H22" s="7">
        <v>0.26500000000000001</v>
      </c>
      <c r="I22" s="7">
        <v>0.20200000000000001</v>
      </c>
      <c r="J22" s="7">
        <v>0.17</v>
      </c>
      <c r="K22" s="7">
        <v>0.29799999999999999</v>
      </c>
      <c r="S22" s="12">
        <v>0.17599999999999999</v>
      </c>
      <c r="T22" s="12">
        <v>0.2</v>
      </c>
      <c r="U22" s="12">
        <v>0.16800000000000001</v>
      </c>
      <c r="V22" s="12"/>
      <c r="W22" s="12"/>
      <c r="X22" s="12"/>
      <c r="Y22" s="3">
        <v>0.4</v>
      </c>
      <c r="Z22" s="3">
        <v>0.28000000000000003</v>
      </c>
      <c r="AA22" s="3">
        <v>0.13</v>
      </c>
      <c r="AB22" s="3">
        <v>0.14000000000000001</v>
      </c>
      <c r="AC22" s="3">
        <v>0.31</v>
      </c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</row>
    <row r="23" spans="1:592" s="7" customFormat="1" x14ac:dyDescent="0.25">
      <c r="A23" s="1" t="s">
        <v>22</v>
      </c>
      <c r="B23" s="13"/>
      <c r="C23" s="13"/>
      <c r="D23" s="7">
        <v>3.3</v>
      </c>
      <c r="E23" s="7">
        <v>3</v>
      </c>
      <c r="F23" s="7">
        <v>2.2999999999999998</v>
      </c>
      <c r="G23" s="7">
        <v>2.8</v>
      </c>
      <c r="H23" s="7">
        <v>3.7</v>
      </c>
      <c r="I23" s="7">
        <v>3.3</v>
      </c>
      <c r="J23" s="7">
        <v>3.3</v>
      </c>
      <c r="K23" s="7">
        <v>3.7</v>
      </c>
      <c r="S23" s="12">
        <v>2.2000000000000002</v>
      </c>
      <c r="T23" s="12">
        <v>2.7</v>
      </c>
      <c r="U23" s="12">
        <v>1.9</v>
      </c>
      <c r="V23" s="12"/>
      <c r="W23" s="12"/>
      <c r="X23" s="12"/>
      <c r="Y23" s="3">
        <v>7.3</v>
      </c>
      <c r="Z23" s="3">
        <v>4.75</v>
      </c>
      <c r="AA23" s="3">
        <v>2.86</v>
      </c>
      <c r="AB23" s="3">
        <v>2.96</v>
      </c>
      <c r="AC23" s="3">
        <v>2.73</v>
      </c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</row>
    <row r="24" spans="1:592" s="7" customFormat="1" x14ac:dyDescent="0.25">
      <c r="A24" s="1" t="s">
        <v>15</v>
      </c>
      <c r="B24" s="13"/>
      <c r="C24" s="13"/>
      <c r="D24" s="7">
        <v>14.9</v>
      </c>
      <c r="E24" s="7">
        <v>12.9</v>
      </c>
      <c r="F24" s="7">
        <v>13.9</v>
      </c>
      <c r="G24" s="7">
        <v>13.3</v>
      </c>
      <c r="H24" s="7">
        <v>20.399999999999999</v>
      </c>
      <c r="I24" s="7">
        <v>17.8</v>
      </c>
      <c r="J24" s="7">
        <v>12.8</v>
      </c>
      <c r="K24" s="7">
        <v>21.6</v>
      </c>
      <c r="S24" s="12">
        <v>11.7</v>
      </c>
      <c r="T24" s="12">
        <v>13.6</v>
      </c>
      <c r="U24" s="12">
        <v>11.6</v>
      </c>
      <c r="V24" s="12"/>
      <c r="W24" s="12"/>
      <c r="X24" s="12"/>
      <c r="Y24" s="3">
        <v>28.3</v>
      </c>
      <c r="Z24" s="3">
        <v>17.079999999999998</v>
      </c>
      <c r="AA24" s="3">
        <v>7.58</v>
      </c>
      <c r="AB24" s="3">
        <v>7.7</v>
      </c>
      <c r="AC24" s="3">
        <v>23.16</v>
      </c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</row>
    <row r="25" spans="1:592" s="7" customFormat="1" x14ac:dyDescent="0.25">
      <c r="A25" s="1" t="s">
        <v>17</v>
      </c>
      <c r="B25" s="13"/>
      <c r="C25" s="13"/>
      <c r="E25" s="7">
        <v>5.6</v>
      </c>
      <c r="F25" s="7">
        <v>4</v>
      </c>
      <c r="G25" s="7">
        <v>6</v>
      </c>
      <c r="H25" s="7">
        <v>8.1</v>
      </c>
      <c r="I25" s="7">
        <v>5.6</v>
      </c>
      <c r="J25" s="7">
        <v>5.9</v>
      </c>
      <c r="L25" s="7">
        <v>5.6</v>
      </c>
      <c r="S25" s="12">
        <v>3.8</v>
      </c>
      <c r="T25" s="12">
        <v>5.3</v>
      </c>
      <c r="U25" s="12">
        <v>3.1</v>
      </c>
      <c r="V25" s="12"/>
      <c r="W25" s="12"/>
      <c r="X25" s="12"/>
      <c r="Y25" s="3">
        <v>8.1999999999999993</v>
      </c>
      <c r="Z25" s="3">
        <v>5.14</v>
      </c>
      <c r="AA25" s="3">
        <v>3.76</v>
      </c>
      <c r="AB25" s="3">
        <v>3.98</v>
      </c>
      <c r="AC25" s="3">
        <v>3.85</v>
      </c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</row>
    <row r="26" spans="1:592" s="7" customFormat="1" x14ac:dyDescent="0.25">
      <c r="A26" s="1" t="s">
        <v>11</v>
      </c>
      <c r="B26" s="13"/>
      <c r="C26" s="13"/>
      <c r="D26" s="7">
        <v>62</v>
      </c>
      <c r="E26" s="7">
        <v>67</v>
      </c>
      <c r="F26" s="7">
        <v>67</v>
      </c>
      <c r="G26" s="7">
        <v>61</v>
      </c>
      <c r="H26" s="7">
        <v>75</v>
      </c>
      <c r="I26" s="7">
        <v>62</v>
      </c>
      <c r="J26" s="7">
        <v>62</v>
      </c>
      <c r="K26" s="7">
        <v>78</v>
      </c>
      <c r="L26" s="7">
        <v>49</v>
      </c>
      <c r="S26" s="12">
        <v>65</v>
      </c>
      <c r="T26" s="12">
        <v>66</v>
      </c>
      <c r="U26" s="12">
        <v>63</v>
      </c>
      <c r="V26" s="12"/>
      <c r="W26" s="12"/>
      <c r="X26" s="12"/>
      <c r="Y26" s="3">
        <v>11.7</v>
      </c>
      <c r="Z26" s="3">
        <v>41</v>
      </c>
      <c r="AA26" s="3">
        <v>52</v>
      </c>
      <c r="AB26" s="3">
        <v>47</v>
      </c>
      <c r="AC26" s="3">
        <v>16</v>
      </c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</row>
    <row r="27" spans="1:592" s="7" customFormat="1" x14ac:dyDescent="0.25">
      <c r="A27" s="1" t="s">
        <v>12</v>
      </c>
      <c r="B27" s="13"/>
      <c r="C27" s="13"/>
      <c r="D27" s="7">
        <v>13</v>
      </c>
      <c r="E27" s="7">
        <v>11</v>
      </c>
      <c r="F27" s="7">
        <v>19</v>
      </c>
      <c r="G27" s="7">
        <v>9</v>
      </c>
      <c r="H27" s="7">
        <v>16</v>
      </c>
      <c r="I27" s="7">
        <v>16</v>
      </c>
      <c r="J27" s="7">
        <v>12</v>
      </c>
      <c r="K27" s="7">
        <v>16</v>
      </c>
      <c r="S27" s="12">
        <v>16</v>
      </c>
      <c r="T27" s="12">
        <v>11</v>
      </c>
      <c r="U27" s="12">
        <v>20</v>
      </c>
      <c r="V27" s="12"/>
      <c r="W27" s="12"/>
      <c r="X27" s="12"/>
      <c r="Y27" s="3">
        <v>27.9</v>
      </c>
      <c r="Z27" s="3">
        <v>26</v>
      </c>
      <c r="AA27" s="3">
        <v>18</v>
      </c>
      <c r="AB27" s="3">
        <v>7.3</v>
      </c>
      <c r="AC27" s="3">
        <v>22</v>
      </c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</row>
    <row r="28" spans="1:592" x14ac:dyDescent="0.25">
      <c r="B28" s="10"/>
      <c r="C28" s="10"/>
    </row>
    <row r="33" spans="1:57" ht="18.75" x14ac:dyDescent="0.3">
      <c r="A33" s="36" t="s">
        <v>69</v>
      </c>
      <c r="B33" s="22"/>
    </row>
    <row r="34" spans="1:57" x14ac:dyDescent="0.25">
      <c r="A34" s="4" t="s">
        <v>30</v>
      </c>
      <c r="B34" s="2"/>
      <c r="C34" s="2"/>
      <c r="D34" s="21" t="s">
        <v>33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0" t="s">
        <v>34</v>
      </c>
      <c r="S34" s="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 s="19" t="s">
        <v>44</v>
      </c>
      <c r="BB34" s="19" t="s">
        <v>46</v>
      </c>
      <c r="BC34" s="19" t="s">
        <v>45</v>
      </c>
      <c r="BD34" s="19" t="s">
        <v>47</v>
      </c>
      <c r="BE34" s="19" t="s">
        <v>48</v>
      </c>
    </row>
    <row r="35" spans="1:57" x14ac:dyDescent="0.25">
      <c r="A35" s="5" t="s">
        <v>0</v>
      </c>
      <c r="B35" s="13"/>
      <c r="C35" s="13"/>
      <c r="D35" s="7">
        <v>63.05</v>
      </c>
      <c r="E35" s="7">
        <v>64.459999999999994</v>
      </c>
      <c r="F35" s="7">
        <v>63.08</v>
      </c>
      <c r="G35" s="7">
        <v>63.23</v>
      </c>
      <c r="H35" s="7">
        <v>63.25</v>
      </c>
      <c r="I35" s="7">
        <v>64.13</v>
      </c>
      <c r="J35" s="7">
        <v>64.099999999999994</v>
      </c>
      <c r="K35" s="7">
        <v>64.099999999999994</v>
      </c>
      <c r="L35" s="7">
        <v>63.81</v>
      </c>
      <c r="M35" s="7">
        <v>64.459999999999994</v>
      </c>
      <c r="N35" s="7">
        <v>66.09</v>
      </c>
      <c r="O35" s="7">
        <v>64.849999999999994</v>
      </c>
      <c r="P35" s="7">
        <v>65.59</v>
      </c>
      <c r="Q35" s="7">
        <v>66.53</v>
      </c>
      <c r="R35" s="12">
        <v>62.62</v>
      </c>
      <c r="S35" s="12">
        <v>62.1</v>
      </c>
      <c r="T35" s="12">
        <v>61.02</v>
      </c>
      <c r="U35" s="12">
        <v>61.045000000000002</v>
      </c>
      <c r="V35" s="12"/>
      <c r="W35" s="12">
        <v>61.82</v>
      </c>
      <c r="X35" s="12">
        <v>62.32</v>
      </c>
      <c r="Y35" s="12"/>
      <c r="Z35" s="12">
        <v>62.28</v>
      </c>
      <c r="AA35" s="12">
        <v>62</v>
      </c>
      <c r="AB35" s="12">
        <v>61.08</v>
      </c>
      <c r="AC35" s="12">
        <v>61.7</v>
      </c>
      <c r="AD35" s="12"/>
      <c r="AE35" s="12"/>
      <c r="AF35" s="12"/>
      <c r="AG35" s="12"/>
      <c r="AH35" s="12">
        <v>62.91</v>
      </c>
      <c r="AI35" s="12">
        <v>61.37</v>
      </c>
      <c r="AJ35" s="12">
        <v>61.23</v>
      </c>
      <c r="AK35" s="12"/>
      <c r="AL35" s="12"/>
      <c r="AM35" s="12">
        <v>61.85</v>
      </c>
      <c r="AN35" s="12">
        <v>62.62</v>
      </c>
      <c r="AO35" s="12">
        <v>61.24</v>
      </c>
      <c r="AP35" s="12">
        <v>62.1</v>
      </c>
      <c r="AQ35" s="12">
        <v>61.58</v>
      </c>
      <c r="AR35" s="12">
        <v>61.18</v>
      </c>
      <c r="AS35" s="12"/>
      <c r="AT35" s="12"/>
      <c r="AU35" s="12">
        <v>61.3</v>
      </c>
      <c r="AV35" s="12">
        <v>62.1</v>
      </c>
      <c r="AW35" s="12">
        <v>61.21</v>
      </c>
      <c r="AX35" s="12">
        <v>61.04</v>
      </c>
      <c r="AY35" s="12">
        <v>61.3</v>
      </c>
      <c r="AZ35" s="12">
        <v>61.04</v>
      </c>
      <c r="BA35" s="3">
        <v>73.319999999999993</v>
      </c>
      <c r="BB35" s="3">
        <v>70.88</v>
      </c>
      <c r="BC35" s="3">
        <v>71</v>
      </c>
      <c r="BD35" s="3">
        <v>72.61</v>
      </c>
      <c r="BE35" s="3">
        <v>75.95</v>
      </c>
    </row>
    <row r="36" spans="1:57" x14ac:dyDescent="0.25">
      <c r="A36" s="5" t="s">
        <v>1</v>
      </c>
      <c r="B36" s="13"/>
      <c r="C36" s="13"/>
      <c r="D36" s="7">
        <v>17.38</v>
      </c>
      <c r="E36" s="7">
        <v>16.62</v>
      </c>
      <c r="F36" s="7">
        <v>16.84</v>
      </c>
      <c r="G36" s="7">
        <v>16.61</v>
      </c>
      <c r="H36" s="7">
        <v>16.2</v>
      </c>
      <c r="I36" s="7">
        <v>16.079999999999998</v>
      </c>
      <c r="J36" s="7">
        <v>16.059999999999999</v>
      </c>
      <c r="K36" s="7">
        <v>16.059999999999999</v>
      </c>
      <c r="L36" s="7">
        <v>15.97</v>
      </c>
      <c r="M36" s="7">
        <v>15.85</v>
      </c>
      <c r="N36" s="7">
        <v>16.510000000000002</v>
      </c>
      <c r="O36" s="7">
        <v>16</v>
      </c>
      <c r="P36" s="7">
        <v>15.89</v>
      </c>
      <c r="Q36" s="7">
        <v>15.9</v>
      </c>
      <c r="R36" s="12">
        <v>17</v>
      </c>
      <c r="S36" s="12">
        <v>17.79</v>
      </c>
      <c r="T36" s="12">
        <v>17.2</v>
      </c>
      <c r="U36" s="12">
        <v>17.972000000000001</v>
      </c>
      <c r="V36" s="12">
        <v>16.332000000000001</v>
      </c>
      <c r="W36" s="12">
        <v>17.73</v>
      </c>
      <c r="X36" s="12">
        <v>17.23</v>
      </c>
      <c r="Y36" s="12">
        <v>16.96</v>
      </c>
      <c r="Z36" s="12">
        <v>17.53</v>
      </c>
      <c r="AA36" s="12">
        <v>17.73</v>
      </c>
      <c r="AB36" s="12">
        <v>17.66</v>
      </c>
      <c r="AC36" s="12">
        <v>17.43</v>
      </c>
      <c r="AD36" s="12">
        <v>16.88</v>
      </c>
      <c r="AE36" s="12">
        <v>16.09</v>
      </c>
      <c r="AF36" s="12">
        <v>16.57</v>
      </c>
      <c r="AG36" s="12">
        <v>16.829999999999998</v>
      </c>
      <c r="AH36" s="12">
        <v>16.2</v>
      </c>
      <c r="AI36" s="12">
        <v>17.170000000000002</v>
      </c>
      <c r="AJ36" s="12">
        <v>17.68</v>
      </c>
      <c r="AK36" s="12">
        <v>16.399999999999999</v>
      </c>
      <c r="AL36" s="12">
        <v>16.97</v>
      </c>
      <c r="AM36" s="12">
        <v>17.260000000000002</v>
      </c>
      <c r="AN36" s="12">
        <v>17</v>
      </c>
      <c r="AO36" s="12">
        <v>18.25</v>
      </c>
      <c r="AP36" s="12">
        <v>17.79</v>
      </c>
      <c r="AQ36" s="12">
        <v>17.3</v>
      </c>
      <c r="AR36" s="12">
        <v>17.260000000000002</v>
      </c>
      <c r="AS36" s="12">
        <v>16.850000000000001</v>
      </c>
      <c r="AT36" s="12">
        <v>16.149999999999999</v>
      </c>
      <c r="AU36" s="12">
        <v>17.75</v>
      </c>
      <c r="AV36" s="12">
        <v>17.68</v>
      </c>
      <c r="AW36" s="12">
        <v>17.29</v>
      </c>
      <c r="AX36" s="12">
        <v>17.52</v>
      </c>
      <c r="AY36" s="12">
        <v>18.3</v>
      </c>
      <c r="AZ36" s="12">
        <v>17.52</v>
      </c>
      <c r="BA36" s="3">
        <v>13.48</v>
      </c>
      <c r="BB36" s="3">
        <v>14.27</v>
      </c>
      <c r="BC36" s="3">
        <v>14.83</v>
      </c>
      <c r="BD36" s="3">
        <v>14.98</v>
      </c>
      <c r="BE36" s="3">
        <v>13.51</v>
      </c>
    </row>
    <row r="37" spans="1:57" x14ac:dyDescent="0.25">
      <c r="A37" s="5" t="s">
        <v>2</v>
      </c>
      <c r="B37" s="13"/>
      <c r="C37" s="13"/>
      <c r="D37" s="7">
        <v>4.6500000000000004</v>
      </c>
      <c r="E37" s="7">
        <v>5.43</v>
      </c>
      <c r="F37" s="7">
        <v>5.61</v>
      </c>
      <c r="G37" s="7">
        <v>5.5</v>
      </c>
      <c r="H37" s="7">
        <v>5.82</v>
      </c>
      <c r="I37" s="7">
        <v>5.74</v>
      </c>
      <c r="J37" s="7">
        <v>5.04</v>
      </c>
      <c r="K37" s="7">
        <v>5.04</v>
      </c>
      <c r="L37" s="7">
        <v>5.76</v>
      </c>
      <c r="M37" s="7">
        <v>3.97</v>
      </c>
      <c r="N37" s="7">
        <v>3.77</v>
      </c>
      <c r="O37" s="7">
        <v>4.7699999999999996</v>
      </c>
      <c r="P37" s="7">
        <v>4.8499999999999996</v>
      </c>
      <c r="Q37" s="7">
        <v>4.7990000000000004</v>
      </c>
      <c r="R37" s="12">
        <v>4.47</v>
      </c>
      <c r="S37" s="12">
        <v>4.59</v>
      </c>
      <c r="T37" s="12">
        <v>5.21</v>
      </c>
      <c r="U37" s="12">
        <v>5.0599999999999996</v>
      </c>
      <c r="V37" s="12">
        <v>7.4</v>
      </c>
      <c r="W37" s="12">
        <v>5.14</v>
      </c>
      <c r="X37" s="12">
        <v>5.07</v>
      </c>
      <c r="Y37" s="12">
        <v>4.8</v>
      </c>
      <c r="Z37" s="12">
        <v>5.0999999999999996</v>
      </c>
      <c r="AA37" s="12">
        <v>4.99</v>
      </c>
      <c r="AB37" s="12">
        <v>5.27</v>
      </c>
      <c r="AC37" s="12">
        <v>5.0599999999999996</v>
      </c>
      <c r="AD37" s="12">
        <v>5.39</v>
      </c>
      <c r="AE37" s="12">
        <v>5.64</v>
      </c>
      <c r="AF37" s="12">
        <v>5.49</v>
      </c>
      <c r="AG37" s="12">
        <v>5.75</v>
      </c>
      <c r="AH37" s="12">
        <v>6.21</v>
      </c>
      <c r="AI37" s="12">
        <v>5.07</v>
      </c>
      <c r="AJ37" s="12">
        <v>5.0599999999999996</v>
      </c>
      <c r="AK37" s="12">
        <v>5.13</v>
      </c>
      <c r="AL37" s="12">
        <v>5.52</v>
      </c>
      <c r="AM37" s="12">
        <v>5.41</v>
      </c>
      <c r="AN37" s="12">
        <v>4.47</v>
      </c>
      <c r="AO37" s="12">
        <v>5.03</v>
      </c>
      <c r="AP37" s="12">
        <v>4.59</v>
      </c>
      <c r="AQ37" s="12">
        <v>5.3</v>
      </c>
      <c r="AR37" s="12">
        <v>5.53</v>
      </c>
      <c r="AS37" s="12">
        <v>5.76</v>
      </c>
      <c r="AT37" s="12">
        <v>5.74</v>
      </c>
      <c r="AU37" s="12">
        <v>5.49</v>
      </c>
      <c r="AV37" s="12">
        <v>5.17</v>
      </c>
      <c r="AW37" s="12">
        <v>5.77</v>
      </c>
      <c r="AX37" s="12"/>
      <c r="AY37" s="12">
        <v>5.08</v>
      </c>
      <c r="AZ37" s="12"/>
      <c r="BA37" s="3">
        <v>2.1800000000000002</v>
      </c>
      <c r="BB37" s="3">
        <v>3.05</v>
      </c>
      <c r="BC37" s="3">
        <v>2.0699999999999998</v>
      </c>
      <c r="BD37" s="3">
        <v>2.06</v>
      </c>
      <c r="BE37" s="3">
        <v>0.52</v>
      </c>
    </row>
    <row r="38" spans="1:57" x14ac:dyDescent="0.25">
      <c r="A38" s="5" t="s">
        <v>3</v>
      </c>
      <c r="B38" s="13"/>
      <c r="C38" s="13"/>
      <c r="D38" s="7">
        <v>0.09</v>
      </c>
      <c r="E38" s="7">
        <v>9.6000000000000002E-2</v>
      </c>
      <c r="F38" s="7">
        <v>9.2999999999999999E-2</v>
      </c>
      <c r="G38" s="7">
        <v>9.1999999999999998E-2</v>
      </c>
      <c r="H38" s="7">
        <v>9.9000000000000005E-2</v>
      </c>
      <c r="I38" s="7">
        <v>8.4000000000000005E-2</v>
      </c>
      <c r="J38" s="7">
        <v>8.6999999999999994E-2</v>
      </c>
      <c r="K38" s="7">
        <v>8.6999999999999994E-2</v>
      </c>
      <c r="L38" s="7">
        <v>9.9000000000000005E-2</v>
      </c>
      <c r="M38" s="7">
        <v>9.5000000000000001E-2</v>
      </c>
      <c r="N38" s="7">
        <v>7.4999999999999997E-2</v>
      </c>
      <c r="O38" s="7">
        <v>8.6999999999999994E-2</v>
      </c>
      <c r="P38" s="7"/>
      <c r="Q38" s="7"/>
      <c r="R38" s="12">
        <v>0.08</v>
      </c>
      <c r="S38" s="12">
        <v>9.2999999999999999E-2</v>
      </c>
      <c r="T38" s="12">
        <v>0.09</v>
      </c>
      <c r="U38" s="12">
        <v>9.7000000000000003E-2</v>
      </c>
      <c r="V38" s="12">
        <v>0.13</v>
      </c>
      <c r="W38" s="12">
        <v>0.09</v>
      </c>
      <c r="X38" s="12">
        <v>9.2999999999999999E-2</v>
      </c>
      <c r="Y38" s="12">
        <v>8.3000000000000004E-2</v>
      </c>
      <c r="Z38" s="12">
        <v>9.8000000000000004E-2</v>
      </c>
      <c r="AA38" s="12">
        <v>8.6999999999999994E-2</v>
      </c>
      <c r="AB38" s="12">
        <v>9.8000000000000004E-2</v>
      </c>
      <c r="AC38" s="12">
        <v>8.5999999999999993E-2</v>
      </c>
      <c r="AD38" s="12">
        <v>0.08</v>
      </c>
      <c r="AE38" s="12">
        <v>0.09</v>
      </c>
      <c r="AF38" s="12">
        <v>0.08</v>
      </c>
      <c r="AG38" s="12">
        <v>0.09</v>
      </c>
      <c r="AH38" s="12">
        <v>0.1</v>
      </c>
      <c r="AI38" s="12">
        <v>0.09</v>
      </c>
      <c r="AJ38" s="12">
        <v>8.7999999999999995E-2</v>
      </c>
      <c r="AK38" s="12">
        <v>0.09</v>
      </c>
      <c r="AL38" s="12">
        <v>9.6000000000000002E-2</v>
      </c>
      <c r="AM38" s="12">
        <v>9.2999999999999999E-2</v>
      </c>
      <c r="AN38" s="12">
        <v>0.08</v>
      </c>
      <c r="AO38" s="12">
        <v>9.4E-2</v>
      </c>
      <c r="AP38" s="12">
        <v>9.2999999999999999E-2</v>
      </c>
      <c r="AQ38" s="12">
        <v>0.1</v>
      </c>
      <c r="AR38" s="12">
        <v>0.08</v>
      </c>
      <c r="AS38" s="12">
        <v>0.08</v>
      </c>
      <c r="AT38" s="12">
        <v>0.09</v>
      </c>
      <c r="AU38" s="12">
        <v>7.0000000000000007E-2</v>
      </c>
      <c r="AV38" s="12">
        <v>0.08</v>
      </c>
      <c r="AW38" s="12">
        <v>0.09</v>
      </c>
      <c r="AX38" s="12">
        <v>0.1</v>
      </c>
      <c r="AY38" s="12">
        <v>0.09</v>
      </c>
      <c r="AZ38" s="12">
        <v>0.1</v>
      </c>
      <c r="BA38" s="3">
        <v>0.03</v>
      </c>
      <c r="BB38" s="3">
        <v>0.05</v>
      </c>
      <c r="BC38" s="3">
        <v>0.06</v>
      </c>
      <c r="BD38" s="3">
        <v>0.06</v>
      </c>
      <c r="BE38" s="3">
        <v>0.03</v>
      </c>
    </row>
    <row r="39" spans="1:57" x14ac:dyDescent="0.25">
      <c r="A39" s="5" t="s">
        <v>4</v>
      </c>
      <c r="B39" s="13"/>
      <c r="C39" s="13"/>
      <c r="D39" s="7">
        <v>2.25</v>
      </c>
      <c r="E39" s="7">
        <v>2.82</v>
      </c>
      <c r="F39" s="7">
        <v>2.71</v>
      </c>
      <c r="G39" s="7">
        <v>3.06</v>
      </c>
      <c r="H39" s="7">
        <v>3.13</v>
      </c>
      <c r="I39" s="7">
        <v>2.94</v>
      </c>
      <c r="J39" s="7">
        <v>2.48</v>
      </c>
      <c r="K39" s="7">
        <v>2.48</v>
      </c>
      <c r="L39" s="7">
        <v>2.84</v>
      </c>
      <c r="M39" s="7">
        <v>1.06</v>
      </c>
      <c r="N39" s="7">
        <v>1.79</v>
      </c>
      <c r="O39" s="7">
        <v>2.5</v>
      </c>
      <c r="P39" s="7">
        <v>2.46</v>
      </c>
      <c r="Q39" s="7">
        <v>2.2200000000000002</v>
      </c>
      <c r="R39" s="12">
        <v>2.44</v>
      </c>
      <c r="S39" s="12">
        <v>2.0699999999999998</v>
      </c>
      <c r="T39" s="12">
        <v>2.39</v>
      </c>
      <c r="U39" s="12">
        <v>2.702</v>
      </c>
      <c r="V39" s="12">
        <v>1.444</v>
      </c>
      <c r="W39" s="12">
        <v>2.2000000000000002</v>
      </c>
      <c r="X39" s="12">
        <v>2.5</v>
      </c>
      <c r="Y39" s="12">
        <v>2.25</v>
      </c>
      <c r="Z39" s="12">
        <v>2.08</v>
      </c>
      <c r="AA39" s="12">
        <v>2.52</v>
      </c>
      <c r="AB39" s="12">
        <v>2.7</v>
      </c>
      <c r="AC39" s="12">
        <v>2.57</v>
      </c>
      <c r="AD39" s="12">
        <v>2.88</v>
      </c>
      <c r="AE39" s="12">
        <v>3.88</v>
      </c>
      <c r="AF39" s="12">
        <v>3.04</v>
      </c>
      <c r="AG39" s="12">
        <v>3.11</v>
      </c>
      <c r="AH39" s="12">
        <v>2.98</v>
      </c>
      <c r="AI39" s="12">
        <v>3.2</v>
      </c>
      <c r="AJ39" s="12">
        <v>2.96</v>
      </c>
      <c r="AK39" s="12">
        <v>3.21</v>
      </c>
      <c r="AL39" s="12">
        <v>2.72</v>
      </c>
      <c r="AM39" s="12">
        <v>2.67</v>
      </c>
      <c r="AN39" s="12">
        <v>2.44</v>
      </c>
      <c r="AO39" s="12">
        <v>2.59</v>
      </c>
      <c r="AP39" s="12">
        <v>2.0699999999999998</v>
      </c>
      <c r="AQ39" s="12">
        <v>3.38</v>
      </c>
      <c r="AR39" s="12">
        <v>3.3</v>
      </c>
      <c r="AS39" s="12">
        <v>2.5</v>
      </c>
      <c r="AT39" s="12">
        <v>2.74</v>
      </c>
      <c r="AU39" s="12">
        <v>2.74</v>
      </c>
      <c r="AV39" s="12">
        <v>2.52</v>
      </c>
      <c r="AW39" s="12">
        <v>2.8</v>
      </c>
      <c r="AX39" s="12">
        <v>2.9</v>
      </c>
      <c r="AY39" s="12">
        <v>2.41</v>
      </c>
      <c r="AZ39" s="12">
        <v>2.9</v>
      </c>
      <c r="BA39" s="3">
        <v>0.44</v>
      </c>
      <c r="BB39" s="3">
        <v>1.17</v>
      </c>
      <c r="BC39" s="3">
        <v>0.53</v>
      </c>
      <c r="BD39" s="3">
        <v>0.32</v>
      </c>
      <c r="BE39" s="3">
        <v>0.05</v>
      </c>
    </row>
    <row r="40" spans="1:57" x14ac:dyDescent="0.25">
      <c r="A40" s="5" t="s">
        <v>5</v>
      </c>
      <c r="B40" s="13"/>
      <c r="C40" s="13"/>
      <c r="D40" s="7">
        <v>5.32</v>
      </c>
      <c r="E40" s="7">
        <v>5.94</v>
      </c>
      <c r="F40" s="7">
        <v>5.66</v>
      </c>
      <c r="G40" s="7">
        <v>5.59</v>
      </c>
      <c r="H40" s="7">
        <v>5.64</v>
      </c>
      <c r="I40" s="7">
        <v>5.47</v>
      </c>
      <c r="J40" s="7">
        <v>4.6900000000000004</v>
      </c>
      <c r="K40" s="7">
        <v>4.6900000000000004</v>
      </c>
      <c r="L40" s="7">
        <v>5.46</v>
      </c>
      <c r="M40" s="7">
        <v>3.28</v>
      </c>
      <c r="N40" s="7">
        <v>4.3</v>
      </c>
      <c r="O40" s="7">
        <v>4.84</v>
      </c>
      <c r="P40" s="7">
        <v>4.75</v>
      </c>
      <c r="Q40" s="7">
        <v>4.5599999999999996</v>
      </c>
      <c r="R40" s="12">
        <v>5.17</v>
      </c>
      <c r="S40" s="12">
        <v>5.94</v>
      </c>
      <c r="T40" s="12">
        <v>5.25</v>
      </c>
      <c r="U40" s="12">
        <v>5.8</v>
      </c>
      <c r="V40" s="12">
        <v>4.2110000000000003</v>
      </c>
      <c r="W40" s="12">
        <v>5.56</v>
      </c>
      <c r="X40" s="12">
        <v>5.65</v>
      </c>
      <c r="Y40" s="12">
        <v>5.42</v>
      </c>
      <c r="Z40" s="12">
        <v>5.14</v>
      </c>
      <c r="AA40" s="12">
        <v>5.28</v>
      </c>
      <c r="AB40" s="12">
        <v>5.62</v>
      </c>
      <c r="AC40" s="12">
        <v>5.46</v>
      </c>
      <c r="AD40" s="12">
        <v>5.3</v>
      </c>
      <c r="AE40" s="12">
        <v>5.8</v>
      </c>
      <c r="AF40" s="12">
        <v>5.74</v>
      </c>
      <c r="AG40" s="12">
        <v>5.82</v>
      </c>
      <c r="AH40" s="12">
        <v>5.43</v>
      </c>
      <c r="AI40" s="12">
        <v>6.14</v>
      </c>
      <c r="AJ40" s="12">
        <v>6.38</v>
      </c>
      <c r="AK40" s="12">
        <v>5.65</v>
      </c>
      <c r="AL40" s="12">
        <v>5.63</v>
      </c>
      <c r="AM40" s="12">
        <v>5.76</v>
      </c>
      <c r="AN40" s="12">
        <v>5.17</v>
      </c>
      <c r="AO40" s="12">
        <v>5.89</v>
      </c>
      <c r="AP40" s="12">
        <v>5.94</v>
      </c>
      <c r="AQ40" s="12">
        <v>5.95</v>
      </c>
      <c r="AR40" s="12">
        <v>6.09</v>
      </c>
      <c r="AS40" s="12">
        <v>5.22</v>
      </c>
      <c r="AT40" s="12">
        <v>5.57</v>
      </c>
      <c r="AU40" s="12">
        <v>6.1</v>
      </c>
      <c r="AV40" s="12">
        <v>6.03</v>
      </c>
      <c r="AW40" s="12">
        <v>5.75</v>
      </c>
      <c r="AX40" s="12">
        <v>5.97</v>
      </c>
      <c r="AY40" s="12">
        <v>5.78</v>
      </c>
      <c r="AZ40" s="12">
        <v>5.97</v>
      </c>
      <c r="BA40" s="3">
        <v>1.51</v>
      </c>
      <c r="BB40" s="3">
        <v>1.65</v>
      </c>
      <c r="BC40" s="3">
        <v>3.13</v>
      </c>
      <c r="BD40" s="3">
        <v>2.96</v>
      </c>
      <c r="BE40" s="3">
        <v>1.05</v>
      </c>
    </row>
    <row r="41" spans="1:57" x14ac:dyDescent="0.25">
      <c r="A41" s="5" t="s">
        <v>6</v>
      </c>
      <c r="B41" s="13"/>
      <c r="C41" s="13"/>
      <c r="D41" s="7">
        <v>3.96</v>
      </c>
      <c r="E41" s="7">
        <v>4.0599999999999996</v>
      </c>
      <c r="F41" s="7">
        <v>3.81</v>
      </c>
      <c r="G41" s="7">
        <v>3.74</v>
      </c>
      <c r="H41" s="7">
        <v>3.9</v>
      </c>
      <c r="I41" s="7">
        <v>3.86</v>
      </c>
      <c r="J41" s="7">
        <v>3.99</v>
      </c>
      <c r="K41" s="7">
        <v>3.99</v>
      </c>
      <c r="L41" s="7">
        <v>3.99</v>
      </c>
      <c r="M41" s="7">
        <v>4.1500000000000004</v>
      </c>
      <c r="N41" s="7">
        <v>4.3</v>
      </c>
      <c r="O41" s="7">
        <v>3.76</v>
      </c>
      <c r="P41" s="7">
        <v>3.77</v>
      </c>
      <c r="Q41" s="7">
        <v>3.86</v>
      </c>
      <c r="R41" s="12">
        <v>3.62</v>
      </c>
      <c r="S41" s="12">
        <v>3.98</v>
      </c>
      <c r="T41" s="12">
        <v>3.8</v>
      </c>
      <c r="U41" s="12">
        <v>3.6869999999999998</v>
      </c>
      <c r="V41" s="12">
        <v>4.5049999999999999</v>
      </c>
      <c r="W41" s="12">
        <v>3.39</v>
      </c>
      <c r="X41" s="12">
        <v>3.62</v>
      </c>
      <c r="Y41" s="12">
        <v>3.37</v>
      </c>
      <c r="Z41" s="12">
        <v>4.04</v>
      </c>
      <c r="AA41" s="12">
        <v>3.82</v>
      </c>
      <c r="AB41" s="12">
        <v>3.76</v>
      </c>
      <c r="AC41" s="12">
        <v>3.76</v>
      </c>
      <c r="AD41" s="12">
        <v>3.11</v>
      </c>
      <c r="AE41" s="12">
        <v>3.84</v>
      </c>
      <c r="AF41" s="12">
        <v>3.42</v>
      </c>
      <c r="AG41" s="12">
        <v>3.67</v>
      </c>
      <c r="AH41" s="12">
        <v>3.79</v>
      </c>
      <c r="AI41" s="12">
        <v>3.89</v>
      </c>
      <c r="AJ41" s="12">
        <v>3.81</v>
      </c>
      <c r="AK41" s="12">
        <v>3.47</v>
      </c>
      <c r="AL41" s="12">
        <v>4.03</v>
      </c>
      <c r="AM41" s="12">
        <v>3.99</v>
      </c>
      <c r="AN41" s="12">
        <v>3.62</v>
      </c>
      <c r="AO41" s="12">
        <v>3.88</v>
      </c>
      <c r="AP41" s="12">
        <v>3.98</v>
      </c>
      <c r="AQ41" s="12">
        <v>3.91</v>
      </c>
      <c r="AR41" s="12">
        <v>4.5199999999999996</v>
      </c>
      <c r="AS41" s="12">
        <v>3.98</v>
      </c>
      <c r="AT41" s="12">
        <v>3.76</v>
      </c>
      <c r="AU41" s="12">
        <v>4</v>
      </c>
      <c r="AV41" s="12">
        <v>4.13</v>
      </c>
      <c r="AW41" s="12">
        <v>4.0599999999999996</v>
      </c>
      <c r="AX41" s="12">
        <v>4.2300000000000004</v>
      </c>
      <c r="AY41" s="12">
        <v>4.5999999999999996</v>
      </c>
      <c r="AZ41" s="12">
        <v>4.2300000000000004</v>
      </c>
      <c r="BA41" s="3">
        <v>2.82</v>
      </c>
      <c r="BB41" s="3">
        <v>4.18</v>
      </c>
      <c r="BC41" s="3">
        <v>4.13</v>
      </c>
      <c r="BD41" s="3">
        <v>4.75</v>
      </c>
      <c r="BE41" s="3">
        <v>3.9</v>
      </c>
    </row>
    <row r="42" spans="1:57" x14ac:dyDescent="0.25">
      <c r="A42" s="5" t="s">
        <v>7</v>
      </c>
      <c r="B42" s="13"/>
      <c r="C42" s="13"/>
      <c r="D42" s="7">
        <v>1.92</v>
      </c>
      <c r="E42" s="7">
        <v>1.77</v>
      </c>
      <c r="F42" s="7">
        <v>1.98</v>
      </c>
      <c r="G42" s="7">
        <v>1.93</v>
      </c>
      <c r="H42" s="7">
        <v>1.98</v>
      </c>
      <c r="I42" s="7">
        <v>1.94</v>
      </c>
      <c r="J42" s="7">
        <v>2.3199999999999998</v>
      </c>
      <c r="K42" s="7">
        <v>2.3199999999999998</v>
      </c>
      <c r="L42" s="7">
        <v>2.09</v>
      </c>
      <c r="M42" s="7">
        <v>3.15</v>
      </c>
      <c r="N42" s="7">
        <v>3.76</v>
      </c>
      <c r="O42" s="7">
        <v>2.31</v>
      </c>
      <c r="P42" s="7">
        <v>2.27</v>
      </c>
      <c r="Q42" s="7">
        <v>2.38</v>
      </c>
      <c r="R42" s="12">
        <v>2.54</v>
      </c>
      <c r="S42" s="12">
        <v>1.56</v>
      </c>
      <c r="T42" s="12">
        <v>2.0099999999999998</v>
      </c>
      <c r="U42" s="12">
        <v>2.0499999999999998</v>
      </c>
      <c r="V42" s="12">
        <v>2.9279999999999999</v>
      </c>
      <c r="W42" s="12">
        <v>2.36</v>
      </c>
      <c r="X42" s="12">
        <v>2.09</v>
      </c>
      <c r="Y42" s="12">
        <v>2.63</v>
      </c>
      <c r="Z42" s="12">
        <v>1.77</v>
      </c>
      <c r="AA42" s="12">
        <v>1.99</v>
      </c>
      <c r="AB42" s="12">
        <v>1.86</v>
      </c>
      <c r="AC42" s="12">
        <v>1.92</v>
      </c>
      <c r="AD42" s="12">
        <v>2.12</v>
      </c>
      <c r="AE42" s="12">
        <v>1.82</v>
      </c>
      <c r="AF42" s="12">
        <v>2.2000000000000002</v>
      </c>
      <c r="AG42" s="12">
        <v>2.13</v>
      </c>
      <c r="AH42" s="12">
        <v>2.04</v>
      </c>
      <c r="AI42" s="12">
        <v>1.9</v>
      </c>
      <c r="AJ42" s="12">
        <v>1.71</v>
      </c>
      <c r="AK42" s="12">
        <v>2.4</v>
      </c>
      <c r="AL42" s="12">
        <v>1.88</v>
      </c>
      <c r="AM42" s="12">
        <v>1.87</v>
      </c>
      <c r="AN42" s="12">
        <v>2.54</v>
      </c>
      <c r="AO42" s="12">
        <v>1.7</v>
      </c>
      <c r="AP42" s="12">
        <v>1.56</v>
      </c>
      <c r="AQ42" s="12">
        <v>1.7</v>
      </c>
      <c r="AR42" s="12">
        <v>1.58</v>
      </c>
      <c r="AS42" s="12">
        <v>1.95</v>
      </c>
      <c r="AT42" s="12">
        <v>2.17</v>
      </c>
      <c r="AU42" s="12">
        <v>1.59</v>
      </c>
      <c r="AV42" s="12">
        <v>1.54</v>
      </c>
      <c r="AW42" s="12">
        <v>1.84</v>
      </c>
      <c r="AX42" s="12">
        <v>1.7</v>
      </c>
      <c r="AY42" s="12">
        <v>1.56</v>
      </c>
      <c r="AZ42" s="12">
        <v>1.7</v>
      </c>
      <c r="BA42" s="3">
        <v>5.78</v>
      </c>
      <c r="BB42" s="3">
        <v>3.64</v>
      </c>
      <c r="BC42" s="3">
        <v>2.38</v>
      </c>
      <c r="BD42" s="3">
        <v>1.63</v>
      </c>
      <c r="BE42" s="3">
        <v>4.74</v>
      </c>
    </row>
    <row r="43" spans="1:57" x14ac:dyDescent="0.25">
      <c r="A43" s="5" t="s">
        <v>8</v>
      </c>
      <c r="B43" s="13"/>
      <c r="C43" s="13"/>
      <c r="D43" s="7">
        <v>0.56200000000000006</v>
      </c>
      <c r="E43" s="7">
        <v>0.67400000000000004</v>
      </c>
      <c r="F43" s="7">
        <v>0.66900000000000004</v>
      </c>
      <c r="G43" s="7">
        <v>0.627</v>
      </c>
      <c r="H43" s="7">
        <v>0.68500000000000005</v>
      </c>
      <c r="I43" s="7">
        <v>0.64700000000000002</v>
      </c>
      <c r="J43" s="7">
        <v>0.60099999999999998</v>
      </c>
      <c r="K43" s="7">
        <v>0.60099999999999998</v>
      </c>
      <c r="L43" s="7">
        <v>0.69899999999999995</v>
      </c>
      <c r="M43" s="7">
        <v>0.64100000000000001</v>
      </c>
      <c r="N43" s="7">
        <v>0.46</v>
      </c>
      <c r="O43" s="7">
        <v>0.55300000000000005</v>
      </c>
      <c r="P43" s="7">
        <v>0.55000000000000004</v>
      </c>
      <c r="Q43" s="7">
        <v>0.53</v>
      </c>
      <c r="R43" s="12">
        <v>0.70399999999999996</v>
      </c>
      <c r="S43" s="12">
        <v>0.71899999999999997</v>
      </c>
      <c r="T43" s="12">
        <v>0.68</v>
      </c>
      <c r="U43" s="12">
        <v>0.81799999999999995</v>
      </c>
      <c r="V43" s="12">
        <v>1.085</v>
      </c>
      <c r="W43" s="12">
        <v>0.65600000000000003</v>
      </c>
      <c r="X43" s="12">
        <v>0.55800000000000005</v>
      </c>
      <c r="Y43" s="12">
        <v>0.68500000000000005</v>
      </c>
      <c r="Z43" s="12">
        <v>0.58599999999999997</v>
      </c>
      <c r="AA43" s="12">
        <v>0.72399999999999998</v>
      </c>
      <c r="AB43" s="12">
        <v>0.60899999999999999</v>
      </c>
      <c r="AC43" s="12">
        <v>0.72</v>
      </c>
      <c r="AD43" s="12">
        <v>0.66</v>
      </c>
      <c r="AE43" s="12">
        <v>0.6</v>
      </c>
      <c r="AF43" s="12">
        <v>0.61</v>
      </c>
      <c r="AG43" s="12">
        <v>0.77</v>
      </c>
      <c r="AH43" s="12">
        <v>0.67</v>
      </c>
      <c r="AI43" s="12">
        <v>0.66</v>
      </c>
      <c r="AJ43" s="12">
        <v>0.70299999999999996</v>
      </c>
      <c r="AK43" s="12">
        <v>0.71399999999999997</v>
      </c>
      <c r="AL43" s="12">
        <v>0.77300000000000002</v>
      </c>
      <c r="AM43" s="12">
        <v>0.77100000000000002</v>
      </c>
      <c r="AN43" s="12">
        <v>0.70399999999999996</v>
      </c>
      <c r="AO43" s="12">
        <v>0.63400000000000001</v>
      </c>
      <c r="AP43" s="12">
        <v>0.71899999999999997</v>
      </c>
      <c r="AQ43" s="12">
        <v>0.76</v>
      </c>
      <c r="AR43" s="12">
        <v>0.69</v>
      </c>
      <c r="AS43" s="12">
        <v>0.77</v>
      </c>
      <c r="AT43" s="12">
        <v>0.76</v>
      </c>
      <c r="AU43" s="12">
        <v>0.67</v>
      </c>
      <c r="AV43" s="12">
        <v>0.63</v>
      </c>
      <c r="AW43" s="12">
        <v>0.76</v>
      </c>
      <c r="AX43" s="12"/>
      <c r="AY43" s="12">
        <v>0.68</v>
      </c>
      <c r="AZ43" s="12"/>
      <c r="BA43" s="3">
        <v>0.37</v>
      </c>
      <c r="BB43" s="3">
        <v>0.36</v>
      </c>
      <c r="BC43" s="3">
        <v>0.18</v>
      </c>
      <c r="BD43" s="3">
        <v>0.17</v>
      </c>
      <c r="BE43" s="3">
        <v>0.04</v>
      </c>
    </row>
    <row r="44" spans="1:57" x14ac:dyDescent="0.25">
      <c r="A44" s="5" t="s">
        <v>9</v>
      </c>
      <c r="B44" s="13"/>
      <c r="C44" s="13"/>
      <c r="D44" s="7">
        <v>0.13</v>
      </c>
      <c r="E44" s="7">
        <v>0.19</v>
      </c>
      <c r="F44" s="7">
        <v>0.22</v>
      </c>
      <c r="G44" s="7">
        <v>0.19</v>
      </c>
      <c r="H44" s="7">
        <v>0.25</v>
      </c>
      <c r="I44" s="7">
        <v>0.2</v>
      </c>
      <c r="J44" s="7">
        <v>0.22</v>
      </c>
      <c r="K44" s="7">
        <v>0.22</v>
      </c>
      <c r="L44" s="7">
        <v>0.24</v>
      </c>
      <c r="M44" s="7">
        <v>0.22</v>
      </c>
      <c r="N44" s="7">
        <v>0.13</v>
      </c>
      <c r="O44" s="7">
        <v>0.19</v>
      </c>
      <c r="P44" s="7">
        <v>0.18</v>
      </c>
      <c r="Q44" s="7">
        <v>0.16</v>
      </c>
      <c r="R44" s="12">
        <v>0.21</v>
      </c>
      <c r="S44" s="12">
        <v>0.19</v>
      </c>
      <c r="T44" s="12">
        <v>0.18</v>
      </c>
      <c r="U44" s="12">
        <v>0.224</v>
      </c>
      <c r="V44" s="12">
        <v>0.48099999999999998</v>
      </c>
      <c r="W44" s="12">
        <v>0.17</v>
      </c>
      <c r="X44" s="12">
        <v>0.14000000000000001</v>
      </c>
      <c r="Y44" s="12">
        <v>0.17</v>
      </c>
      <c r="Z44" s="12">
        <v>0.13</v>
      </c>
      <c r="AA44" s="12">
        <v>0.19</v>
      </c>
      <c r="AB44" s="12">
        <v>0.17</v>
      </c>
      <c r="AC44" s="12">
        <v>0.23</v>
      </c>
      <c r="AD44" s="12">
        <v>0.15</v>
      </c>
      <c r="AE44" s="12">
        <v>0.22</v>
      </c>
      <c r="AF44" s="12">
        <v>0.16</v>
      </c>
      <c r="AG44" s="12">
        <v>0.25</v>
      </c>
      <c r="AH44" s="12">
        <v>0.26</v>
      </c>
      <c r="AI44" s="12">
        <v>0.24</v>
      </c>
      <c r="AJ44" s="12">
        <v>0.21</v>
      </c>
      <c r="AK44" s="12">
        <v>0.24</v>
      </c>
      <c r="AL44" s="12">
        <v>0.23</v>
      </c>
      <c r="AM44" s="12">
        <v>0.21</v>
      </c>
      <c r="AN44" s="12">
        <v>0.21</v>
      </c>
      <c r="AO44" s="12">
        <v>0.2</v>
      </c>
      <c r="AP44" s="12">
        <v>0.19</v>
      </c>
      <c r="AQ44" s="12">
        <v>0.2</v>
      </c>
      <c r="AR44" s="12">
        <v>0.25</v>
      </c>
      <c r="AS44" s="12">
        <v>0.28999999999999998</v>
      </c>
      <c r="AT44" s="12">
        <v>0.3</v>
      </c>
      <c r="AU44" s="12">
        <v>0.16</v>
      </c>
      <c r="AV44" s="12">
        <v>0.17</v>
      </c>
      <c r="AW44" s="12">
        <v>0.22</v>
      </c>
      <c r="AX44" s="12">
        <v>0.27</v>
      </c>
      <c r="AY44" s="12">
        <v>0.22</v>
      </c>
      <c r="AZ44" s="12">
        <v>0.27</v>
      </c>
      <c r="BA44" s="3">
        <v>0.06</v>
      </c>
      <c r="BB44" s="3">
        <v>0.08</v>
      </c>
      <c r="BC44" s="3">
        <v>0.19</v>
      </c>
      <c r="BD44" s="3">
        <v>0.16</v>
      </c>
      <c r="BE44" s="3">
        <v>0.02</v>
      </c>
    </row>
    <row r="45" spans="1:57" x14ac:dyDescent="0.25">
      <c r="A45" s="5" t="s">
        <v>10</v>
      </c>
      <c r="B45" s="13"/>
      <c r="C45" s="13"/>
      <c r="D45" s="7">
        <v>11.3</v>
      </c>
      <c r="E45" s="7"/>
      <c r="F45" s="7"/>
      <c r="G45" s="7"/>
      <c r="H45" s="7"/>
      <c r="I45" s="7"/>
      <c r="J45" s="7"/>
      <c r="K45" s="7">
        <v>11.9</v>
      </c>
      <c r="L45" s="7">
        <v>13.1</v>
      </c>
      <c r="M45" s="7">
        <v>5.77</v>
      </c>
      <c r="N45" s="7">
        <v>8.8699999999999992</v>
      </c>
      <c r="O45" s="7">
        <v>12</v>
      </c>
      <c r="P45" s="7">
        <v>11.3</v>
      </c>
      <c r="Q45" s="7">
        <v>11.1</v>
      </c>
      <c r="R45" s="12">
        <v>11.1</v>
      </c>
      <c r="S45" s="12"/>
      <c r="T45" s="12"/>
      <c r="U45" s="12">
        <v>14.048315819999999</v>
      </c>
      <c r="V45" s="12">
        <v>13.73414064</v>
      </c>
      <c r="W45" s="12">
        <v>12</v>
      </c>
      <c r="X45" s="12">
        <v>11</v>
      </c>
      <c r="Y45" s="12">
        <v>11</v>
      </c>
      <c r="Z45" s="12">
        <v>11</v>
      </c>
      <c r="AA45" s="12">
        <v>11</v>
      </c>
      <c r="AB45" s="12">
        <v>12</v>
      </c>
      <c r="AC45" s="12">
        <v>11</v>
      </c>
      <c r="AD45" s="12"/>
      <c r="AE45" s="12"/>
      <c r="AF45" s="12"/>
      <c r="AG45" s="12"/>
      <c r="AH45" s="12"/>
      <c r="AI45" s="12">
        <v>13.1</v>
      </c>
      <c r="AJ45" s="12">
        <v>13</v>
      </c>
      <c r="AK45" s="12">
        <v>14.2</v>
      </c>
      <c r="AL45" s="12">
        <v>12.9</v>
      </c>
      <c r="AM45" s="12">
        <v>12</v>
      </c>
      <c r="AN45" s="12">
        <v>11.1</v>
      </c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>
        <v>7</v>
      </c>
      <c r="AZ45" s="4">
        <v>13</v>
      </c>
      <c r="BA45" s="3"/>
      <c r="BB45" s="3">
        <v>8.5</v>
      </c>
      <c r="BC45" s="3">
        <v>2.8</v>
      </c>
      <c r="BD45" s="3">
        <v>2.9</v>
      </c>
      <c r="BE45" s="3">
        <v>1.9</v>
      </c>
    </row>
    <row r="46" spans="1:57" x14ac:dyDescent="0.25">
      <c r="A46" s="5" t="s">
        <v>16</v>
      </c>
      <c r="B46" s="13"/>
      <c r="C46" s="13"/>
      <c r="D46" s="7">
        <v>98</v>
      </c>
      <c r="E46" s="7"/>
      <c r="F46" s="7"/>
      <c r="G46" s="7"/>
      <c r="H46" s="7"/>
      <c r="I46" s="7"/>
      <c r="J46" s="7"/>
      <c r="K46" s="7">
        <v>147</v>
      </c>
      <c r="L46" s="7">
        <v>134</v>
      </c>
      <c r="M46" s="7"/>
      <c r="N46" s="7">
        <v>117</v>
      </c>
      <c r="O46" s="7">
        <v>171</v>
      </c>
      <c r="P46" s="7">
        <v>181</v>
      </c>
      <c r="Q46" s="7">
        <v>145</v>
      </c>
      <c r="R46" s="12">
        <v>138</v>
      </c>
      <c r="S46" s="12"/>
      <c r="T46" s="12">
        <v>158</v>
      </c>
      <c r="U46" s="12">
        <v>171.94224729999999</v>
      </c>
      <c r="V46" s="12">
        <v>430.37054039999998</v>
      </c>
      <c r="W46" s="12">
        <v>117</v>
      </c>
      <c r="X46" s="12">
        <v>93</v>
      </c>
      <c r="Y46" s="12">
        <v>120</v>
      </c>
      <c r="Z46" s="12">
        <v>85</v>
      </c>
      <c r="AA46" s="12">
        <v>136</v>
      </c>
      <c r="AB46" s="12">
        <v>83</v>
      </c>
      <c r="AC46" s="12">
        <v>135</v>
      </c>
      <c r="AD46" s="12"/>
      <c r="AE46" s="12"/>
      <c r="AF46" s="12"/>
      <c r="AG46" s="12"/>
      <c r="AH46" s="12"/>
      <c r="AI46" s="12">
        <v>165</v>
      </c>
      <c r="AJ46" s="12">
        <v>143</v>
      </c>
      <c r="AK46" s="12">
        <v>195</v>
      </c>
      <c r="AL46" s="12">
        <v>188</v>
      </c>
      <c r="AM46" s="12">
        <v>153</v>
      </c>
      <c r="AN46" s="12">
        <v>138</v>
      </c>
      <c r="AO46" s="12"/>
      <c r="AP46" s="12"/>
      <c r="AQ46" s="12"/>
      <c r="AR46" s="12">
        <v>127</v>
      </c>
      <c r="AS46" s="12">
        <v>245</v>
      </c>
      <c r="AT46" s="12">
        <v>244</v>
      </c>
      <c r="AU46" s="12">
        <v>114</v>
      </c>
      <c r="AV46" s="12">
        <v>107</v>
      </c>
      <c r="AW46" s="12">
        <v>162</v>
      </c>
      <c r="AX46" s="12">
        <v>160</v>
      </c>
      <c r="AY46" s="12"/>
      <c r="AZ46" s="4">
        <v>80</v>
      </c>
      <c r="BA46" s="3">
        <v>249.9</v>
      </c>
      <c r="BB46" s="3">
        <v>153</v>
      </c>
      <c r="BC46" s="3">
        <v>102</v>
      </c>
      <c r="BD46" s="3">
        <v>107</v>
      </c>
      <c r="BE46" s="3">
        <v>45</v>
      </c>
    </row>
    <row r="47" spans="1:57" x14ac:dyDescent="0.25">
      <c r="A47" s="5" t="s">
        <v>23</v>
      </c>
      <c r="B47" s="13"/>
      <c r="C47" s="13"/>
      <c r="D47" s="7">
        <v>2.95</v>
      </c>
      <c r="E47" s="7"/>
      <c r="F47" s="7"/>
      <c r="G47" s="7"/>
      <c r="H47" s="7"/>
      <c r="I47" s="7"/>
      <c r="J47" s="7"/>
      <c r="K47" s="7">
        <v>3.41</v>
      </c>
      <c r="L47" s="7">
        <v>3.18</v>
      </c>
      <c r="M47" s="7">
        <v>5.98</v>
      </c>
      <c r="N47" s="7">
        <v>4.49</v>
      </c>
      <c r="O47" s="7">
        <v>3.5</v>
      </c>
      <c r="P47" s="7">
        <v>3.93</v>
      </c>
      <c r="Q47" s="7">
        <v>3.55</v>
      </c>
      <c r="R47" s="12">
        <v>3.89</v>
      </c>
      <c r="S47" s="12"/>
      <c r="T47" s="12"/>
      <c r="U47" s="12">
        <v>3.0797362420000001</v>
      </c>
      <c r="V47" s="12">
        <v>6.3548977530000004</v>
      </c>
      <c r="W47" s="12">
        <v>3.45</v>
      </c>
      <c r="X47" s="12">
        <v>2.65</v>
      </c>
      <c r="Y47" s="12">
        <v>3.45</v>
      </c>
      <c r="Z47" s="12">
        <v>2.17</v>
      </c>
      <c r="AA47" s="12">
        <v>3.82</v>
      </c>
      <c r="AB47" s="12">
        <v>1.85</v>
      </c>
      <c r="AC47" s="12">
        <v>3.69</v>
      </c>
      <c r="AD47" s="12"/>
      <c r="AE47" s="12"/>
      <c r="AF47" s="12"/>
      <c r="AG47" s="12"/>
      <c r="AH47" s="12"/>
      <c r="AI47" s="12">
        <v>3.32</v>
      </c>
      <c r="AJ47" s="12">
        <v>2.72</v>
      </c>
      <c r="AK47" s="12">
        <v>3.55</v>
      </c>
      <c r="AL47" s="12">
        <v>2.75</v>
      </c>
      <c r="AM47" s="12">
        <v>2.84</v>
      </c>
      <c r="AN47" s="12">
        <v>3.89</v>
      </c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4">
        <v>1.86</v>
      </c>
      <c r="BA47" s="3">
        <v>26.2</v>
      </c>
      <c r="BB47" s="3">
        <v>21.32</v>
      </c>
      <c r="BC47" s="3">
        <v>1.71</v>
      </c>
      <c r="BD47" s="3">
        <v>1.76</v>
      </c>
      <c r="BE47" s="3">
        <v>8.26</v>
      </c>
    </row>
    <row r="48" spans="1:57" x14ac:dyDescent="0.25">
      <c r="A48" s="5" t="s">
        <v>24</v>
      </c>
      <c r="B48" s="13"/>
      <c r="C48" s="13"/>
      <c r="D48" s="7">
        <v>1.1000000000000001</v>
      </c>
      <c r="E48" s="7"/>
      <c r="F48" s="7"/>
      <c r="G48" s="7"/>
      <c r="H48" s="7"/>
      <c r="I48" s="7"/>
      <c r="J48" s="7"/>
      <c r="K48" s="7">
        <v>1.36</v>
      </c>
      <c r="L48" s="7">
        <v>1.28</v>
      </c>
      <c r="M48" s="7">
        <v>2.58</v>
      </c>
      <c r="N48" s="7">
        <v>1.7</v>
      </c>
      <c r="O48" s="7">
        <v>1.5</v>
      </c>
      <c r="P48" s="7">
        <v>1.45</v>
      </c>
      <c r="Q48" s="7">
        <v>1.46</v>
      </c>
      <c r="R48" s="12">
        <v>1.36</v>
      </c>
      <c r="S48" s="12"/>
      <c r="T48" s="12"/>
      <c r="U48" s="12">
        <v>0.96074794200000002</v>
      </c>
      <c r="V48" s="12">
        <v>2.261745882</v>
      </c>
      <c r="W48" s="12">
        <v>1.1299999999999999</v>
      </c>
      <c r="X48" s="12">
        <v>0.94</v>
      </c>
      <c r="Y48" s="12">
        <v>1.17</v>
      </c>
      <c r="Z48" s="12">
        <v>0.87</v>
      </c>
      <c r="AA48" s="12">
        <v>1.21</v>
      </c>
      <c r="AB48" s="12">
        <v>0.69</v>
      </c>
      <c r="AC48" s="12">
        <v>1.17</v>
      </c>
      <c r="AD48" s="12"/>
      <c r="AE48" s="12"/>
      <c r="AF48" s="12"/>
      <c r="AG48" s="12"/>
      <c r="AH48" s="12"/>
      <c r="AI48" s="12">
        <v>0.9</v>
      </c>
      <c r="AJ48" s="12">
        <v>0.86</v>
      </c>
      <c r="AK48" s="12">
        <v>1.17</v>
      </c>
      <c r="AL48" s="12">
        <v>0.86</v>
      </c>
      <c r="AM48" s="12">
        <v>0.91</v>
      </c>
      <c r="AN48" s="12">
        <v>1.36</v>
      </c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4">
        <v>0.24</v>
      </c>
      <c r="BA48" s="3">
        <v>7.5</v>
      </c>
      <c r="BB48" s="3">
        <v>4.93</v>
      </c>
      <c r="BC48" s="3">
        <v>0.44</v>
      </c>
      <c r="BD48" s="3">
        <v>0.46</v>
      </c>
      <c r="BE48" s="3">
        <v>3.25</v>
      </c>
    </row>
    <row r="49" spans="1:57" x14ac:dyDescent="0.25">
      <c r="A49" s="5" t="s">
        <v>13</v>
      </c>
      <c r="B49" s="13"/>
      <c r="C49" s="13"/>
      <c r="D49" s="7">
        <v>35</v>
      </c>
      <c r="E49" s="7"/>
      <c r="F49" s="7"/>
      <c r="G49" s="7"/>
      <c r="H49" s="7"/>
      <c r="I49" s="7"/>
      <c r="J49" s="7"/>
      <c r="K49" s="7">
        <v>48</v>
      </c>
      <c r="L49" s="7">
        <v>37</v>
      </c>
      <c r="M49" s="7">
        <v>68</v>
      </c>
      <c r="N49" s="7">
        <v>51</v>
      </c>
      <c r="O49" s="7">
        <v>51</v>
      </c>
      <c r="P49" s="7">
        <v>50</v>
      </c>
      <c r="Q49" s="7">
        <v>47</v>
      </c>
      <c r="R49" s="12">
        <v>45</v>
      </c>
      <c r="S49" s="12"/>
      <c r="T49" s="12">
        <v>39</v>
      </c>
      <c r="U49" s="12">
        <v>41.487086349999998</v>
      </c>
      <c r="V49" s="12">
        <v>66.83449383</v>
      </c>
      <c r="W49" s="12">
        <v>45</v>
      </c>
      <c r="X49" s="12">
        <v>34</v>
      </c>
      <c r="Y49" s="12">
        <v>49</v>
      </c>
      <c r="Z49" s="12">
        <v>36</v>
      </c>
      <c r="AA49" s="12">
        <v>29</v>
      </c>
      <c r="AB49" s="12">
        <v>32</v>
      </c>
      <c r="AC49" s="12">
        <v>28</v>
      </c>
      <c r="AD49" s="12"/>
      <c r="AE49" s="12"/>
      <c r="AF49" s="12"/>
      <c r="AG49" s="12"/>
      <c r="AH49" s="12"/>
      <c r="AI49" s="12">
        <v>31</v>
      </c>
      <c r="AJ49" s="12">
        <v>28</v>
      </c>
      <c r="AK49" s="12">
        <v>41</v>
      </c>
      <c r="AL49" s="12">
        <v>35</v>
      </c>
      <c r="AM49" s="12">
        <v>39</v>
      </c>
      <c r="AN49" s="12">
        <v>45</v>
      </c>
      <c r="AO49" s="12"/>
      <c r="AP49" s="12"/>
      <c r="AQ49" s="12"/>
      <c r="AR49" s="12">
        <v>16</v>
      </c>
      <c r="AS49" s="12">
        <v>30</v>
      </c>
      <c r="AT49" s="12">
        <v>30</v>
      </c>
      <c r="AU49" s="12">
        <v>28</v>
      </c>
      <c r="AV49" s="12">
        <v>22</v>
      </c>
      <c r="AW49" s="12">
        <v>36</v>
      </c>
      <c r="AX49" s="12">
        <v>30</v>
      </c>
      <c r="AY49" s="12">
        <v>94.7</v>
      </c>
      <c r="AZ49" s="4">
        <v>21</v>
      </c>
      <c r="BA49" s="3">
        <v>313</v>
      </c>
      <c r="BB49" s="3">
        <v>157.30000000000001</v>
      </c>
      <c r="BC49" s="3">
        <v>62.2</v>
      </c>
      <c r="BD49" s="3">
        <v>34</v>
      </c>
      <c r="BE49" s="3">
        <v>149.9</v>
      </c>
    </row>
    <row r="50" spans="1:57" x14ac:dyDescent="0.25">
      <c r="A50" s="5" t="s">
        <v>14</v>
      </c>
      <c r="B50" s="13"/>
      <c r="C50" s="13"/>
      <c r="D50" s="7">
        <v>714</v>
      </c>
      <c r="E50" s="7"/>
      <c r="F50" s="7"/>
      <c r="G50" s="7"/>
      <c r="H50" s="7"/>
      <c r="I50" s="7"/>
      <c r="J50" s="7"/>
      <c r="K50" s="7">
        <v>434</v>
      </c>
      <c r="L50" s="7">
        <v>491</v>
      </c>
      <c r="M50" s="7">
        <v>448</v>
      </c>
      <c r="N50" s="7">
        <v>585</v>
      </c>
      <c r="O50" s="7">
        <v>403</v>
      </c>
      <c r="P50" s="7">
        <v>425</v>
      </c>
      <c r="Q50" s="7">
        <v>391</v>
      </c>
      <c r="R50" s="12">
        <v>722</v>
      </c>
      <c r="S50" s="12"/>
      <c r="T50" s="12">
        <v>627</v>
      </c>
      <c r="U50" s="12">
        <v>558.23917240000003</v>
      </c>
      <c r="V50" s="12">
        <v>383.5702508</v>
      </c>
      <c r="W50" s="12">
        <v>547</v>
      </c>
      <c r="X50" s="12">
        <v>701</v>
      </c>
      <c r="Y50" s="12">
        <v>703</v>
      </c>
      <c r="Z50" s="12">
        <v>551</v>
      </c>
      <c r="AA50" s="12">
        <v>715</v>
      </c>
      <c r="AB50" s="12">
        <v>568</v>
      </c>
      <c r="AC50" s="12">
        <v>730</v>
      </c>
      <c r="AD50" s="12"/>
      <c r="AE50" s="12"/>
      <c r="AF50" s="12"/>
      <c r="AG50" s="12"/>
      <c r="AH50" s="12"/>
      <c r="AI50" s="12">
        <v>689</v>
      </c>
      <c r="AJ50" s="12">
        <v>889</v>
      </c>
      <c r="AK50" s="12">
        <v>522</v>
      </c>
      <c r="AL50" s="12">
        <v>518</v>
      </c>
      <c r="AM50" s="12">
        <v>521</v>
      </c>
      <c r="AN50" s="12">
        <v>722</v>
      </c>
      <c r="AO50" s="12"/>
      <c r="AP50" s="12"/>
      <c r="AQ50" s="12"/>
      <c r="AR50" s="12">
        <v>769</v>
      </c>
      <c r="AS50" s="12">
        <v>510</v>
      </c>
      <c r="AT50" s="12">
        <v>530</v>
      </c>
      <c r="AU50" s="12">
        <v>609</v>
      </c>
      <c r="AV50" s="12">
        <v>815</v>
      </c>
      <c r="AW50" s="12">
        <v>508</v>
      </c>
      <c r="AX50" s="12">
        <v>548</v>
      </c>
      <c r="AY50" s="12">
        <v>266</v>
      </c>
      <c r="AZ50" s="4">
        <v>885</v>
      </c>
      <c r="BA50" s="3">
        <v>80.3</v>
      </c>
      <c r="BB50" s="3">
        <v>50</v>
      </c>
      <c r="BC50" s="3">
        <v>458</v>
      </c>
      <c r="BD50" s="3">
        <v>441</v>
      </c>
      <c r="BE50" s="3">
        <v>52</v>
      </c>
    </row>
    <row r="51" spans="1:57" x14ac:dyDescent="0.25">
      <c r="A51" s="5" t="s">
        <v>19</v>
      </c>
      <c r="B51" s="13"/>
      <c r="C51" s="13"/>
      <c r="D51" s="7">
        <v>564</v>
      </c>
      <c r="E51" s="7"/>
      <c r="F51" s="7"/>
      <c r="G51" s="7"/>
      <c r="H51" s="7"/>
      <c r="I51" s="7"/>
      <c r="J51" s="7"/>
      <c r="K51" s="7">
        <v>721</v>
      </c>
      <c r="L51" s="7">
        <v>705</v>
      </c>
      <c r="M51" s="7">
        <v>724</v>
      </c>
      <c r="N51" s="7">
        <v>627</v>
      </c>
      <c r="O51" s="7">
        <v>711</v>
      </c>
      <c r="P51" s="7">
        <v>743</v>
      </c>
      <c r="Q51" s="7">
        <v>754</v>
      </c>
      <c r="R51" s="12">
        <v>684</v>
      </c>
      <c r="S51" s="12"/>
      <c r="T51" s="12">
        <v>641</v>
      </c>
      <c r="U51" s="12">
        <v>576.49566660000005</v>
      </c>
      <c r="V51" s="12">
        <v>763.94488720000004</v>
      </c>
      <c r="W51" s="12">
        <v>666</v>
      </c>
      <c r="X51" s="12">
        <v>538</v>
      </c>
      <c r="Y51" s="12">
        <v>668</v>
      </c>
      <c r="Z51" s="12">
        <v>601</v>
      </c>
      <c r="AA51" s="12">
        <v>716</v>
      </c>
      <c r="AB51" s="12">
        <v>563</v>
      </c>
      <c r="AC51" s="12">
        <v>711</v>
      </c>
      <c r="AD51" s="12"/>
      <c r="AE51" s="12"/>
      <c r="AF51" s="12"/>
      <c r="AG51" s="12"/>
      <c r="AH51" s="12"/>
      <c r="AI51" s="12">
        <v>629</v>
      </c>
      <c r="AJ51" s="12">
        <v>522</v>
      </c>
      <c r="AK51" s="12">
        <v>684</v>
      </c>
      <c r="AL51" s="12">
        <v>656</v>
      </c>
      <c r="AM51" s="12">
        <v>650</v>
      </c>
      <c r="AN51" s="12">
        <v>684</v>
      </c>
      <c r="AO51" s="12"/>
      <c r="AP51" s="12"/>
      <c r="AQ51" s="12"/>
      <c r="AR51" s="12">
        <v>579</v>
      </c>
      <c r="AS51" s="12">
        <v>856</v>
      </c>
      <c r="AT51" s="12">
        <v>786</v>
      </c>
      <c r="AU51" s="12">
        <v>567</v>
      </c>
      <c r="AV51" s="12">
        <v>462</v>
      </c>
      <c r="AW51" s="12">
        <v>697</v>
      </c>
      <c r="AX51" s="12">
        <v>609</v>
      </c>
      <c r="AY51" s="12">
        <v>908</v>
      </c>
      <c r="AZ51" s="4">
        <v>674</v>
      </c>
      <c r="BA51" s="3">
        <v>539.6</v>
      </c>
      <c r="BB51" s="3">
        <v>498</v>
      </c>
      <c r="BC51" s="3">
        <v>676</v>
      </c>
      <c r="BD51" s="3">
        <v>339</v>
      </c>
      <c r="BE51" s="3">
        <v>124</v>
      </c>
    </row>
    <row r="52" spans="1:57" x14ac:dyDescent="0.25">
      <c r="A52" s="11" t="s">
        <v>18</v>
      </c>
      <c r="B52" s="13"/>
      <c r="C52" s="13"/>
      <c r="D52" s="7">
        <v>0.9</v>
      </c>
      <c r="E52" s="7"/>
      <c r="F52" s="7"/>
      <c r="G52" s="7"/>
      <c r="H52" s="7"/>
      <c r="I52" s="7"/>
      <c r="J52" s="7"/>
      <c r="K52" s="7">
        <v>1.7</v>
      </c>
      <c r="L52" s="7">
        <v>1</v>
      </c>
      <c r="M52" s="7">
        <v>2.2000000000000002</v>
      </c>
      <c r="N52" s="7">
        <v>1.9</v>
      </c>
      <c r="O52" s="7">
        <v>1.7</v>
      </c>
      <c r="P52" s="7">
        <v>1.6</v>
      </c>
      <c r="Q52" s="7">
        <v>1.5</v>
      </c>
      <c r="R52" s="12">
        <v>2.2000000000000002</v>
      </c>
      <c r="S52" s="12"/>
      <c r="T52" s="12"/>
      <c r="U52" s="12">
        <v>1.532967162</v>
      </c>
      <c r="V52" s="12">
        <v>2.0520235659999999</v>
      </c>
      <c r="W52" s="12">
        <v>2</v>
      </c>
      <c r="X52" s="12">
        <v>1.4</v>
      </c>
      <c r="Y52" s="12">
        <v>2</v>
      </c>
      <c r="Z52" s="12">
        <v>0.9</v>
      </c>
      <c r="AA52" s="12">
        <v>0.8</v>
      </c>
      <c r="AB52" s="12">
        <v>1.3</v>
      </c>
      <c r="AC52" s="12">
        <v>0.7</v>
      </c>
      <c r="AD52" s="12"/>
      <c r="AE52" s="12"/>
      <c r="AF52" s="12"/>
      <c r="AG52" s="12"/>
      <c r="AH52" s="12"/>
      <c r="AI52" s="12">
        <v>0.5</v>
      </c>
      <c r="AJ52" s="12">
        <v>1</v>
      </c>
      <c r="AK52" s="12">
        <v>1.4</v>
      </c>
      <c r="AL52" s="12">
        <v>1.1000000000000001</v>
      </c>
      <c r="AM52" s="12">
        <v>1.3</v>
      </c>
      <c r="AN52" s="12">
        <v>2.2000000000000002</v>
      </c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4">
        <v>0.3</v>
      </c>
      <c r="BA52" s="3">
        <v>9.8000000000000007</v>
      </c>
      <c r="BB52" s="3">
        <v>2.2999999999999998</v>
      </c>
      <c r="BC52" s="3">
        <v>1.23</v>
      </c>
      <c r="BD52" s="3">
        <v>1.1399999999999999</v>
      </c>
      <c r="BE52" s="3">
        <v>2.82</v>
      </c>
    </row>
    <row r="53" spans="1:57" x14ac:dyDescent="0.25">
      <c r="A53" s="6" t="s">
        <v>20</v>
      </c>
      <c r="B53" s="13"/>
      <c r="C53" s="13"/>
      <c r="D53" s="7">
        <v>16.600000000000001</v>
      </c>
      <c r="E53" s="7"/>
      <c r="F53" s="7"/>
      <c r="G53" s="7"/>
      <c r="H53" s="7"/>
      <c r="I53" s="7"/>
      <c r="J53" s="7"/>
      <c r="K53" s="7">
        <v>22</v>
      </c>
      <c r="L53" s="7">
        <v>20.5</v>
      </c>
      <c r="M53" s="7">
        <v>71.099999999999994</v>
      </c>
      <c r="N53" s="7">
        <v>21</v>
      </c>
      <c r="O53" s="7">
        <v>20.5</v>
      </c>
      <c r="P53" s="7">
        <v>24.7</v>
      </c>
      <c r="Q53" s="7">
        <v>21.5</v>
      </c>
      <c r="R53" s="12">
        <v>20.8</v>
      </c>
      <c r="S53" s="12"/>
      <c r="T53" s="12"/>
      <c r="U53" s="12">
        <v>20.956151479999999</v>
      </c>
      <c r="V53" s="12">
        <v>40.718165599999999</v>
      </c>
      <c r="W53" s="12">
        <v>20.399999999999999</v>
      </c>
      <c r="X53" s="12">
        <v>16.8</v>
      </c>
      <c r="Y53" s="12">
        <v>25</v>
      </c>
      <c r="Z53" s="12">
        <v>16.2</v>
      </c>
      <c r="AA53" s="12">
        <v>24.9</v>
      </c>
      <c r="AB53" s="12">
        <v>20.6</v>
      </c>
      <c r="AC53" s="12">
        <v>23.9</v>
      </c>
      <c r="AD53" s="12"/>
      <c r="AE53" s="12"/>
      <c r="AF53" s="12"/>
      <c r="AG53" s="12"/>
      <c r="AH53" s="12"/>
      <c r="AI53" s="12">
        <v>25.1</v>
      </c>
      <c r="AJ53" s="12">
        <v>21.7</v>
      </c>
      <c r="AK53" s="12">
        <v>27.2</v>
      </c>
      <c r="AL53" s="12">
        <v>19.600000000000001</v>
      </c>
      <c r="AM53" s="12">
        <v>20.399999999999999</v>
      </c>
      <c r="AN53" s="12">
        <v>20.8</v>
      </c>
      <c r="AO53" s="12"/>
      <c r="AP53" s="12"/>
      <c r="AQ53" s="12"/>
      <c r="AR53" s="12">
        <v>22</v>
      </c>
      <c r="AS53" s="12">
        <v>39</v>
      </c>
      <c r="AT53" s="12">
        <v>35</v>
      </c>
      <c r="AU53" s="12">
        <v>30</v>
      </c>
      <c r="AV53" s="12">
        <v>18</v>
      </c>
      <c r="AW53" s="12">
        <v>19</v>
      </c>
      <c r="AX53" s="12"/>
      <c r="AY53" s="12">
        <v>30</v>
      </c>
      <c r="AZ53" s="4">
        <v>15.9</v>
      </c>
      <c r="BA53" s="3">
        <v>29.4</v>
      </c>
      <c r="BB53" s="3">
        <v>21.94</v>
      </c>
      <c r="BC53" s="3">
        <v>13.74</v>
      </c>
      <c r="BD53" s="3">
        <v>14.65</v>
      </c>
      <c r="BE53" s="3">
        <v>5.87</v>
      </c>
    </row>
    <row r="54" spans="1:57" x14ac:dyDescent="0.25">
      <c r="A54" s="6" t="s">
        <v>21</v>
      </c>
      <c r="B54" s="13"/>
      <c r="C54" s="13"/>
      <c r="D54" s="7">
        <v>0.21199999999999999</v>
      </c>
      <c r="E54" s="7"/>
      <c r="F54" s="7"/>
      <c r="G54" s="7"/>
      <c r="H54" s="7"/>
      <c r="I54" s="7"/>
      <c r="J54" s="7"/>
      <c r="K54" s="7">
        <v>0.23</v>
      </c>
      <c r="L54" s="7">
        <v>0.26500000000000001</v>
      </c>
      <c r="M54" s="7">
        <v>0.45900000000000002</v>
      </c>
      <c r="N54" s="7">
        <v>0.218</v>
      </c>
      <c r="O54" s="7">
        <v>0.28299999999999997</v>
      </c>
      <c r="P54" s="7">
        <v>0.29699999999999999</v>
      </c>
      <c r="Q54" s="7">
        <v>0.26</v>
      </c>
      <c r="R54" s="12">
        <v>0.20200000000000001</v>
      </c>
      <c r="S54" s="12"/>
      <c r="T54" s="12"/>
      <c r="U54" s="12">
        <v>0.25684657799999999</v>
      </c>
      <c r="V54" s="12">
        <v>0.58494807199999999</v>
      </c>
      <c r="W54" s="12">
        <v>0.192</v>
      </c>
      <c r="X54" s="12">
        <v>0.17599999999999999</v>
      </c>
      <c r="Y54" s="12">
        <v>0.2</v>
      </c>
      <c r="Z54" s="12">
        <v>0.16800000000000001</v>
      </c>
      <c r="AA54" s="12">
        <v>0.183</v>
      </c>
      <c r="AB54" s="12">
        <v>0.19400000000000001</v>
      </c>
      <c r="AC54" s="12">
        <v>0.18</v>
      </c>
      <c r="AD54" s="12"/>
      <c r="AE54" s="12"/>
      <c r="AF54" s="12"/>
      <c r="AG54" s="12"/>
      <c r="AH54" s="12"/>
      <c r="AI54" s="12">
        <v>0.223</v>
      </c>
      <c r="AJ54" s="12">
        <v>0.22800000000000001</v>
      </c>
      <c r="AK54" s="12">
        <v>0.26900000000000002</v>
      </c>
      <c r="AL54" s="12">
        <v>0.29499999999999998</v>
      </c>
      <c r="AM54" s="12">
        <v>0.255</v>
      </c>
      <c r="AN54" s="12">
        <v>0.20200000000000001</v>
      </c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4">
        <v>0.17499999999999999</v>
      </c>
      <c r="BA54" s="3">
        <v>0.4</v>
      </c>
      <c r="BB54" s="3">
        <v>0.28000000000000003</v>
      </c>
      <c r="BC54" s="3">
        <v>0.13</v>
      </c>
      <c r="BD54" s="3">
        <v>0.14000000000000001</v>
      </c>
      <c r="BE54" s="3">
        <v>0.31</v>
      </c>
    </row>
    <row r="55" spans="1:57" x14ac:dyDescent="0.25">
      <c r="A55" s="6" t="s">
        <v>22</v>
      </c>
      <c r="B55" s="13"/>
      <c r="C55" s="13"/>
      <c r="D55" s="7">
        <v>2.2999999999999998</v>
      </c>
      <c r="E55" s="7"/>
      <c r="F55" s="7"/>
      <c r="G55" s="7"/>
      <c r="H55" s="7"/>
      <c r="I55" s="7"/>
      <c r="J55" s="7"/>
      <c r="K55" s="7">
        <v>3.3</v>
      </c>
      <c r="L55" s="7">
        <v>3.9</v>
      </c>
      <c r="M55" s="7">
        <v>6</v>
      </c>
      <c r="N55" s="7">
        <v>2.7</v>
      </c>
      <c r="O55" s="7">
        <v>3.9</v>
      </c>
      <c r="P55" s="7">
        <v>4.3</v>
      </c>
      <c r="Q55" s="7">
        <v>3.8</v>
      </c>
      <c r="R55" s="12">
        <v>3.3</v>
      </c>
      <c r="S55" s="12"/>
      <c r="T55" s="12"/>
      <c r="U55" s="12">
        <v>3.9448708369999999</v>
      </c>
      <c r="V55" s="12">
        <v>8.5785182869999996</v>
      </c>
      <c r="W55" s="12">
        <v>2.6</v>
      </c>
      <c r="X55" s="12">
        <v>2.2000000000000002</v>
      </c>
      <c r="Y55" s="12">
        <v>2.7</v>
      </c>
      <c r="Z55" s="12">
        <v>1.9</v>
      </c>
      <c r="AA55" s="12">
        <v>2.9</v>
      </c>
      <c r="AB55" s="12">
        <v>1.8</v>
      </c>
      <c r="AC55" s="12">
        <v>3</v>
      </c>
      <c r="AD55" s="12"/>
      <c r="AE55" s="12"/>
      <c r="AF55" s="12"/>
      <c r="AG55" s="12"/>
      <c r="AH55" s="12"/>
      <c r="AI55" s="12">
        <v>3.7</v>
      </c>
      <c r="AJ55" s="12">
        <v>3.2</v>
      </c>
      <c r="AK55" s="12">
        <v>4.2</v>
      </c>
      <c r="AL55" s="12">
        <v>3.7</v>
      </c>
      <c r="AM55" s="12">
        <v>3.3</v>
      </c>
      <c r="AN55" s="12">
        <v>3.3</v>
      </c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4">
        <v>2</v>
      </c>
      <c r="BA55" s="3">
        <v>7.3</v>
      </c>
      <c r="BB55" s="3">
        <v>4.75</v>
      </c>
      <c r="BC55" s="3">
        <v>2.86</v>
      </c>
      <c r="BD55" s="3">
        <v>2.96</v>
      </c>
      <c r="BE55" s="3">
        <v>2.73</v>
      </c>
    </row>
    <row r="56" spans="1:57" x14ac:dyDescent="0.25">
      <c r="A56" s="6" t="s">
        <v>15</v>
      </c>
      <c r="B56" s="13"/>
      <c r="C56" s="13"/>
      <c r="D56" s="7">
        <v>12</v>
      </c>
      <c r="E56" s="7"/>
      <c r="F56" s="7"/>
      <c r="G56" s="7"/>
      <c r="H56" s="7"/>
      <c r="I56" s="7"/>
      <c r="J56" s="7"/>
      <c r="K56" s="7">
        <v>14</v>
      </c>
      <c r="L56" s="7">
        <v>16</v>
      </c>
      <c r="M56" s="7">
        <v>24</v>
      </c>
      <c r="N56" s="7">
        <v>13</v>
      </c>
      <c r="O56" s="7">
        <v>17</v>
      </c>
      <c r="P56" s="7">
        <v>16</v>
      </c>
      <c r="Q56" s="7">
        <v>16</v>
      </c>
      <c r="R56" s="12">
        <v>11</v>
      </c>
      <c r="S56" s="12"/>
      <c r="T56" s="12">
        <v>18</v>
      </c>
      <c r="U56" s="12">
        <v>18.81511193</v>
      </c>
      <c r="V56" s="12">
        <v>45.826480490000002</v>
      </c>
      <c r="W56" s="12">
        <v>13.7</v>
      </c>
      <c r="X56" s="12">
        <v>11.7</v>
      </c>
      <c r="Y56" s="12">
        <v>13.6</v>
      </c>
      <c r="Z56" s="12">
        <v>11.6</v>
      </c>
      <c r="AA56" s="12">
        <v>13.9</v>
      </c>
      <c r="AB56" s="12">
        <v>15.2</v>
      </c>
      <c r="AC56" s="12">
        <v>12.8</v>
      </c>
      <c r="AD56" s="12"/>
      <c r="AE56" s="12"/>
      <c r="AF56" s="12"/>
      <c r="AG56" s="12"/>
      <c r="AH56" s="12"/>
      <c r="AI56" s="12">
        <v>16</v>
      </c>
      <c r="AJ56" s="12">
        <v>15</v>
      </c>
      <c r="AK56" s="12">
        <v>18</v>
      </c>
      <c r="AL56" s="12">
        <v>16</v>
      </c>
      <c r="AM56" s="12">
        <v>16</v>
      </c>
      <c r="AN56" s="12">
        <v>11</v>
      </c>
      <c r="AO56" s="12"/>
      <c r="AP56" s="12"/>
      <c r="AQ56" s="12"/>
      <c r="AR56" s="12">
        <v>14</v>
      </c>
      <c r="AS56" s="12">
        <v>25</v>
      </c>
      <c r="AT56" s="12">
        <v>24</v>
      </c>
      <c r="AU56" s="12">
        <v>14</v>
      </c>
      <c r="AV56" s="12">
        <v>15</v>
      </c>
      <c r="AW56" s="12">
        <v>18</v>
      </c>
      <c r="AX56" s="12">
        <v>16</v>
      </c>
      <c r="AY56" s="12">
        <v>23.9</v>
      </c>
      <c r="AZ56" s="4">
        <v>11.8</v>
      </c>
      <c r="BA56" s="3">
        <v>28.3</v>
      </c>
      <c r="BB56" s="3">
        <v>17.079999999999998</v>
      </c>
      <c r="BC56" s="3">
        <v>7.58</v>
      </c>
      <c r="BD56" s="3">
        <v>7.7</v>
      </c>
      <c r="BE56" s="3">
        <v>23.16</v>
      </c>
    </row>
    <row r="57" spans="1:57" x14ac:dyDescent="0.25">
      <c r="A57" s="6" t="s">
        <v>17</v>
      </c>
      <c r="B57" s="13"/>
      <c r="C57" s="13"/>
      <c r="D57" s="7">
        <v>4</v>
      </c>
      <c r="E57" s="7"/>
      <c r="F57" s="7"/>
      <c r="G57" s="7"/>
      <c r="H57" s="7"/>
      <c r="I57" s="7"/>
      <c r="J57" s="7"/>
      <c r="K57" s="7">
        <v>5.3</v>
      </c>
      <c r="L57" s="7">
        <v>7.9</v>
      </c>
      <c r="M57" s="7">
        <v>16.3</v>
      </c>
      <c r="N57" s="7">
        <v>7.5</v>
      </c>
      <c r="O57" s="7">
        <v>8.3000000000000007</v>
      </c>
      <c r="P57" s="7">
        <v>6.8</v>
      </c>
      <c r="Q57" s="7">
        <v>6.1</v>
      </c>
      <c r="R57" s="12">
        <v>6.2</v>
      </c>
      <c r="S57" s="12"/>
      <c r="T57" s="12">
        <v>6</v>
      </c>
      <c r="U57" s="12">
        <v>1.4541098910000001</v>
      </c>
      <c r="V57" s="12">
        <v>2.7771629180000001</v>
      </c>
      <c r="W57" s="12">
        <v>4.8</v>
      </c>
      <c r="X57" s="12">
        <v>3.8</v>
      </c>
      <c r="Y57" s="12">
        <v>5.3</v>
      </c>
      <c r="Z57" s="12">
        <v>3.1</v>
      </c>
      <c r="AA57" s="12">
        <v>5.9</v>
      </c>
      <c r="AB57" s="12">
        <v>2.9</v>
      </c>
      <c r="AC57" s="12">
        <v>5.8</v>
      </c>
      <c r="AD57" s="12"/>
      <c r="AE57" s="12"/>
      <c r="AF57" s="12"/>
      <c r="AG57" s="12"/>
      <c r="AH57" s="12"/>
      <c r="AI57" s="12">
        <v>6.4</v>
      </c>
      <c r="AJ57" s="12">
        <v>5.7</v>
      </c>
      <c r="AK57" s="12">
        <v>9.1</v>
      </c>
      <c r="AL57" s="12">
        <v>6.9</v>
      </c>
      <c r="AM57" s="12">
        <v>6.5</v>
      </c>
      <c r="AN57" s="12">
        <v>6.2</v>
      </c>
      <c r="AO57" s="12"/>
      <c r="AP57" s="12"/>
      <c r="AQ57" s="12"/>
      <c r="AR57" s="12">
        <v>7</v>
      </c>
      <c r="AS57" s="12">
        <v>12</v>
      </c>
      <c r="AT57" s="12">
        <v>12</v>
      </c>
      <c r="AU57" s="12">
        <v>5</v>
      </c>
      <c r="AV57" s="12">
        <v>5</v>
      </c>
      <c r="AW57" s="12">
        <v>8</v>
      </c>
      <c r="AX57" s="12">
        <v>10.8</v>
      </c>
      <c r="AY57" s="12">
        <v>19.899999999999999</v>
      </c>
      <c r="AZ57" s="4">
        <v>2.8</v>
      </c>
      <c r="BA57" s="3">
        <v>8.1999999999999993</v>
      </c>
      <c r="BB57" s="3">
        <v>5.14</v>
      </c>
      <c r="BC57" s="3">
        <v>3.76</v>
      </c>
      <c r="BD57" s="3">
        <v>3.98</v>
      </c>
      <c r="BE57" s="3">
        <v>3.85</v>
      </c>
    </row>
    <row r="58" spans="1:57" x14ac:dyDescent="0.25">
      <c r="A58" s="6" t="s">
        <v>11</v>
      </c>
      <c r="B58" s="13"/>
      <c r="C58" s="13"/>
      <c r="D58" s="7">
        <v>57</v>
      </c>
      <c r="E58" s="7"/>
      <c r="F58" s="7"/>
      <c r="G58" s="7"/>
      <c r="H58" s="7"/>
      <c r="I58" s="7"/>
      <c r="J58" s="7"/>
      <c r="K58" s="7">
        <v>62</v>
      </c>
      <c r="L58" s="7">
        <v>63</v>
      </c>
      <c r="M58" s="7">
        <v>64</v>
      </c>
      <c r="N58" s="7">
        <v>53</v>
      </c>
      <c r="O58" s="7">
        <v>72</v>
      </c>
      <c r="P58" s="7">
        <v>59</v>
      </c>
      <c r="Q58" s="7">
        <v>53</v>
      </c>
      <c r="R58" s="12">
        <v>70</v>
      </c>
      <c r="S58" s="12"/>
      <c r="T58" s="12"/>
      <c r="U58" s="12">
        <v>65.718789409999999</v>
      </c>
      <c r="V58" s="12">
        <v>105.42443609999999</v>
      </c>
      <c r="W58" s="12">
        <v>67</v>
      </c>
      <c r="X58" s="12">
        <v>65</v>
      </c>
      <c r="Y58" s="12">
        <v>66</v>
      </c>
      <c r="Z58" s="12">
        <v>63</v>
      </c>
      <c r="AA58" s="12">
        <v>68</v>
      </c>
      <c r="AB58" s="12">
        <v>69</v>
      </c>
      <c r="AC58" s="12">
        <v>77</v>
      </c>
      <c r="AD58" s="12"/>
      <c r="AE58" s="12"/>
      <c r="AF58" s="12"/>
      <c r="AG58" s="12"/>
      <c r="AH58" s="12"/>
      <c r="AI58" s="12">
        <v>63</v>
      </c>
      <c r="AJ58" s="12">
        <v>61</v>
      </c>
      <c r="AK58" s="12">
        <v>60</v>
      </c>
      <c r="AL58" s="12">
        <v>77</v>
      </c>
      <c r="AM58" s="12">
        <v>74</v>
      </c>
      <c r="AN58" s="12">
        <v>70</v>
      </c>
      <c r="AO58" s="12"/>
      <c r="AP58" s="12"/>
      <c r="AQ58" s="12"/>
      <c r="AR58" s="12">
        <v>77</v>
      </c>
      <c r="AS58" s="12">
        <v>74</v>
      </c>
      <c r="AT58" s="12">
        <v>74</v>
      </c>
      <c r="AU58" s="12">
        <v>62</v>
      </c>
      <c r="AV58" s="12">
        <v>62</v>
      </c>
      <c r="AW58" s="12">
        <v>75</v>
      </c>
      <c r="AX58" s="12">
        <v>74</v>
      </c>
      <c r="AY58" s="12">
        <v>60</v>
      </c>
      <c r="AZ58" s="4">
        <v>67</v>
      </c>
      <c r="BA58" s="3">
        <v>11.7</v>
      </c>
      <c r="BB58" s="3">
        <v>41</v>
      </c>
      <c r="BC58" s="3">
        <v>52</v>
      </c>
      <c r="BD58" s="3">
        <v>47</v>
      </c>
      <c r="BE58" s="3">
        <v>16</v>
      </c>
    </row>
    <row r="59" spans="1:57" x14ac:dyDescent="0.25">
      <c r="A59" s="6" t="s">
        <v>12</v>
      </c>
      <c r="B59" s="13"/>
      <c r="C59" s="13"/>
      <c r="D59" s="7">
        <v>16</v>
      </c>
      <c r="E59" s="7"/>
      <c r="F59" s="7"/>
      <c r="G59" s="7"/>
      <c r="H59" s="7"/>
      <c r="I59" s="7"/>
      <c r="J59" s="7"/>
      <c r="K59" s="7">
        <v>25</v>
      </c>
      <c r="L59" s="7">
        <v>25</v>
      </c>
      <c r="M59" s="7">
        <v>3</v>
      </c>
      <c r="N59" s="7">
        <v>16</v>
      </c>
      <c r="O59" s="7">
        <v>30</v>
      </c>
      <c r="P59" s="7">
        <v>20</v>
      </c>
      <c r="Q59" s="7">
        <v>20</v>
      </c>
      <c r="R59" s="12">
        <v>11</v>
      </c>
      <c r="S59" s="12"/>
      <c r="T59" s="12"/>
      <c r="U59" s="12">
        <v>16.612119</v>
      </c>
      <c r="V59" s="12">
        <v>15.93599485</v>
      </c>
      <c r="W59" s="12">
        <v>9</v>
      </c>
      <c r="X59" s="12">
        <v>16</v>
      </c>
      <c r="Y59" s="12">
        <v>11</v>
      </c>
      <c r="Z59" s="12">
        <v>20</v>
      </c>
      <c r="AA59" s="12">
        <v>12</v>
      </c>
      <c r="AB59" s="12">
        <v>16</v>
      </c>
      <c r="AC59" s="12">
        <v>11</v>
      </c>
      <c r="AD59" s="12"/>
      <c r="AE59" s="12"/>
      <c r="AF59" s="12"/>
      <c r="AG59" s="12"/>
      <c r="AH59" s="12"/>
      <c r="AI59" s="12">
        <v>15</v>
      </c>
      <c r="AJ59" s="12">
        <v>23</v>
      </c>
      <c r="AK59" s="12">
        <v>21</v>
      </c>
      <c r="AL59" s="12">
        <v>18</v>
      </c>
      <c r="AM59" s="12">
        <v>22</v>
      </c>
      <c r="AN59" s="12">
        <v>11</v>
      </c>
      <c r="AO59" s="12"/>
      <c r="AP59" s="12"/>
      <c r="AQ59" s="12"/>
      <c r="AR59" s="12">
        <v>33</v>
      </c>
      <c r="AS59" s="12">
        <v>32</v>
      </c>
      <c r="AT59" s="12">
        <v>27</v>
      </c>
      <c r="AU59" s="12">
        <v>8</v>
      </c>
      <c r="AV59" s="12">
        <v>12</v>
      </c>
      <c r="AW59" s="12">
        <v>22</v>
      </c>
      <c r="AX59" s="12">
        <v>29</v>
      </c>
      <c r="AY59" s="12">
        <v>3</v>
      </c>
      <c r="AZ59" s="4">
        <v>15</v>
      </c>
      <c r="BA59" s="3">
        <v>27.9</v>
      </c>
      <c r="BB59" s="3">
        <v>26</v>
      </c>
      <c r="BC59" s="3">
        <v>18</v>
      </c>
      <c r="BD59" s="3">
        <v>7.3</v>
      </c>
      <c r="BE59" s="3">
        <v>22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9453E-337A-488A-BC52-05EE67B7A61A}">
  <dimension ref="A1:L293"/>
  <sheetViews>
    <sheetView workbookViewId="0">
      <selection activeCell="N20" sqref="N20"/>
    </sheetView>
  </sheetViews>
  <sheetFormatPr baseColWidth="10" defaultColWidth="11.5703125" defaultRowHeight="15" x14ac:dyDescent="0.25"/>
  <cols>
    <col min="1" max="1" width="17.28515625" customWidth="1"/>
    <col min="3" max="3" width="4.7109375" customWidth="1"/>
    <col min="8" max="8" width="5.42578125" customWidth="1"/>
    <col min="9" max="12" width="12.7109375" customWidth="1"/>
  </cols>
  <sheetData>
    <row r="1" spans="1:12" x14ac:dyDescent="0.25">
      <c r="A1" s="8" t="s">
        <v>25</v>
      </c>
      <c r="B1" s="3"/>
      <c r="C1" s="3"/>
      <c r="D1" s="3"/>
      <c r="E1" s="3"/>
    </row>
    <row r="2" spans="1:12" x14ac:dyDescent="0.25">
      <c r="A2" s="8" t="s">
        <v>36</v>
      </c>
      <c r="B2" s="3"/>
      <c r="C2" s="3"/>
      <c r="D2" s="3"/>
      <c r="E2" s="3"/>
    </row>
    <row r="3" spans="1:12" x14ac:dyDescent="0.25">
      <c r="A3" s="17" t="s">
        <v>39</v>
      </c>
    </row>
    <row r="4" spans="1:12" x14ac:dyDescent="0.25">
      <c r="A4" s="15" t="s">
        <v>35</v>
      </c>
      <c r="B4" s="16" t="s">
        <v>37</v>
      </c>
      <c r="D4" s="15" t="s">
        <v>68</v>
      </c>
      <c r="I4" s="15" t="s">
        <v>66</v>
      </c>
    </row>
    <row r="5" spans="1:12" x14ac:dyDescent="0.25">
      <c r="A5" s="4" t="s">
        <v>30</v>
      </c>
      <c r="D5" s="9" t="s">
        <v>28</v>
      </c>
      <c r="E5" s="9" t="s">
        <v>27</v>
      </c>
      <c r="F5" s="9" t="s">
        <v>26</v>
      </c>
      <c r="G5" s="9" t="s">
        <v>29</v>
      </c>
      <c r="H5" s="35"/>
      <c r="I5" s="9" t="s">
        <v>28</v>
      </c>
      <c r="J5" s="9" t="s">
        <v>27</v>
      </c>
      <c r="K5" s="9" t="s">
        <v>26</v>
      </c>
      <c r="L5" s="9" t="s">
        <v>29</v>
      </c>
    </row>
    <row r="6" spans="1:12" ht="15.75" thickBot="1" x14ac:dyDescent="0.3">
      <c r="A6" s="5" t="s">
        <v>1</v>
      </c>
      <c r="B6" s="25">
        <f>RSQ(Data!D$3:JY$3,Data!D4:JY4)</f>
        <v>0.7849283055833528</v>
      </c>
      <c r="D6" s="26">
        <f>IF(B6&gt;0.1,B6,"")</f>
        <v>0.7849283055833528</v>
      </c>
      <c r="E6" s="26">
        <f t="shared" ref="E6" si="0">IF(B6&gt;0.3,B6,"")</f>
        <v>0.7849283055833528</v>
      </c>
      <c r="F6" s="26">
        <f t="shared" ref="F6" si="1">IF(B6&gt;0.5,B6,"")</f>
        <v>0.7849283055833528</v>
      </c>
      <c r="G6" s="26">
        <f>IF(B6&gt;0.7,B6,"")</f>
        <v>0.7849283055833528</v>
      </c>
      <c r="H6" s="35"/>
      <c r="I6" s="28">
        <f>COUNTIF(D6:D29,"&gt;0.1")</f>
        <v>21</v>
      </c>
      <c r="J6" s="28">
        <f t="shared" ref="J6" si="2">COUNTIF(E6:E29,"&gt;0.1")</f>
        <v>13</v>
      </c>
      <c r="K6" s="28">
        <f>COUNTIF(F6:F29,"&gt;0.1")</f>
        <v>9</v>
      </c>
      <c r="L6" s="28">
        <f>COUNTIF(G6:G29,"&gt;0.1")</f>
        <v>8</v>
      </c>
    </row>
    <row r="7" spans="1:12" x14ac:dyDescent="0.25">
      <c r="A7" s="5" t="s">
        <v>2</v>
      </c>
      <c r="B7" s="25">
        <f>RSQ(Data!D$3:JY$3,Data!D5:JY5)</f>
        <v>0.89451212406367653</v>
      </c>
      <c r="D7" s="26">
        <f t="shared" ref="D7:D29" si="3">IF(B7&gt;0.1,B7,"")</f>
        <v>0.89451212406367653</v>
      </c>
      <c r="E7" s="26">
        <f t="shared" ref="E7:E29" si="4">IF(B7&gt;0.3,B7,"")</f>
        <v>0.89451212406367653</v>
      </c>
      <c r="F7" s="26">
        <f t="shared" ref="F7:F29" si="5">IF(B7&gt;0.5,B7,"")</f>
        <v>0.89451212406367653</v>
      </c>
      <c r="G7" s="26">
        <f t="shared" ref="G7:G29" si="6">IF(B7&gt;0.7,B7,"")</f>
        <v>0.89451212406367653</v>
      </c>
      <c r="I7" s="9" t="s">
        <v>31</v>
      </c>
      <c r="J7" s="9" t="s">
        <v>31</v>
      </c>
      <c r="K7" s="9" t="s">
        <v>31</v>
      </c>
      <c r="L7" s="9" t="s">
        <v>31</v>
      </c>
    </row>
    <row r="8" spans="1:12" x14ac:dyDescent="0.25">
      <c r="A8" s="5" t="s">
        <v>3</v>
      </c>
      <c r="B8" s="25">
        <f>RSQ(Data!D$3:JY$3,Data!D6:JY6)</f>
        <v>0.73887316329673836</v>
      </c>
      <c r="D8" s="26">
        <f t="shared" si="3"/>
        <v>0.73887316329673836</v>
      </c>
      <c r="E8" s="26">
        <f t="shared" si="4"/>
        <v>0.73887316329673836</v>
      </c>
      <c r="F8" s="26">
        <f t="shared" si="5"/>
        <v>0.73887316329673836</v>
      </c>
      <c r="G8" s="26">
        <f t="shared" si="6"/>
        <v>0.73887316329673836</v>
      </c>
      <c r="I8" s="24">
        <f>(I6/24)*100</f>
        <v>87.5</v>
      </c>
      <c r="J8" s="24">
        <f t="shared" ref="J8:K8" si="7">(J6/24)*100</f>
        <v>54.166666666666664</v>
      </c>
      <c r="K8" s="24">
        <f t="shared" si="7"/>
        <v>37.5</v>
      </c>
      <c r="L8" s="24">
        <f>(L6/24)*100</f>
        <v>33.333333333333329</v>
      </c>
    </row>
    <row r="9" spans="1:12" x14ac:dyDescent="0.25">
      <c r="A9" s="5" t="s">
        <v>4</v>
      </c>
      <c r="B9" s="25">
        <f>RSQ(Data!D$3:JY$3,Data!D7:JY7)</f>
        <v>0.81877518579390296</v>
      </c>
      <c r="D9" s="26">
        <f t="shared" si="3"/>
        <v>0.81877518579390296</v>
      </c>
      <c r="E9" s="26">
        <f t="shared" si="4"/>
        <v>0.81877518579390296</v>
      </c>
      <c r="F9" s="26">
        <f t="shared" si="5"/>
        <v>0.81877518579390296</v>
      </c>
      <c r="G9" s="26">
        <f t="shared" si="6"/>
        <v>0.81877518579390296</v>
      </c>
    </row>
    <row r="10" spans="1:12" x14ac:dyDescent="0.25">
      <c r="A10" s="5" t="s">
        <v>5</v>
      </c>
      <c r="B10" s="25">
        <f>RSQ(Data!D$3:JY$3,Data!D8:JY8)</f>
        <v>0.9052684088232783</v>
      </c>
      <c r="D10" s="26">
        <f t="shared" si="3"/>
        <v>0.9052684088232783</v>
      </c>
      <c r="E10" s="26">
        <f t="shared" si="4"/>
        <v>0.9052684088232783</v>
      </c>
      <c r="F10" s="26">
        <f t="shared" si="5"/>
        <v>0.9052684088232783</v>
      </c>
      <c r="G10" s="26">
        <f t="shared" si="6"/>
        <v>0.9052684088232783</v>
      </c>
    </row>
    <row r="11" spans="1:12" x14ac:dyDescent="0.25">
      <c r="A11" s="5" t="s">
        <v>6</v>
      </c>
      <c r="B11" s="25">
        <f>RSQ(Data!D$3:JY$3,Data!D9:JY9)</f>
        <v>1.3052447890546307E-2</v>
      </c>
      <c r="D11" s="26" t="str">
        <f t="shared" si="3"/>
        <v/>
      </c>
      <c r="E11" s="26" t="str">
        <f t="shared" si="4"/>
        <v/>
      </c>
      <c r="F11" s="26" t="str">
        <f t="shared" si="5"/>
        <v/>
      </c>
      <c r="G11" s="26" t="str">
        <f t="shared" si="6"/>
        <v/>
      </c>
    </row>
    <row r="12" spans="1:12" x14ac:dyDescent="0.25">
      <c r="A12" s="5" t="s">
        <v>7</v>
      </c>
      <c r="B12" s="25">
        <f>RSQ(Data!D$3:JY$3,Data!D10:JY10)</f>
        <v>0.45496720458513151</v>
      </c>
      <c r="D12" s="26">
        <f t="shared" si="3"/>
        <v>0.45496720458513151</v>
      </c>
      <c r="E12" s="26">
        <f t="shared" si="4"/>
        <v>0.45496720458513151</v>
      </c>
      <c r="F12" s="26" t="str">
        <f t="shared" si="5"/>
        <v/>
      </c>
      <c r="G12" s="26" t="str">
        <f t="shared" si="6"/>
        <v/>
      </c>
    </row>
    <row r="13" spans="1:12" x14ac:dyDescent="0.25">
      <c r="A13" s="5" t="s">
        <v>8</v>
      </c>
      <c r="B13" s="25">
        <f>RSQ(Data!D$3:JY$3,Data!D11:JY11)</f>
        <v>0.82605547172812066</v>
      </c>
      <c r="D13" s="26">
        <f t="shared" si="3"/>
        <v>0.82605547172812066</v>
      </c>
      <c r="E13" s="26">
        <f t="shared" si="4"/>
        <v>0.82605547172812066</v>
      </c>
      <c r="F13" s="26">
        <f t="shared" si="5"/>
        <v>0.82605547172812066</v>
      </c>
      <c r="G13" s="26">
        <f t="shared" si="6"/>
        <v>0.82605547172812066</v>
      </c>
      <c r="I13" s="15" t="s">
        <v>38</v>
      </c>
    </row>
    <row r="14" spans="1:12" x14ac:dyDescent="0.25">
      <c r="A14" s="5" t="s">
        <v>9</v>
      </c>
      <c r="B14" s="25">
        <f>RSQ(Data!D$3:JY$3,Data!D12:JY12)</f>
        <v>0.30321158733242715</v>
      </c>
      <c r="D14" s="26">
        <f t="shared" si="3"/>
        <v>0.30321158733242715</v>
      </c>
      <c r="E14" s="26">
        <f t="shared" si="4"/>
        <v>0.30321158733242715</v>
      </c>
      <c r="F14" s="26" t="str">
        <f t="shared" si="5"/>
        <v/>
      </c>
      <c r="G14" s="26" t="str">
        <f t="shared" si="6"/>
        <v/>
      </c>
      <c r="I14" s="2"/>
      <c r="J14" s="2"/>
      <c r="K14" s="26">
        <f>AVERAGE(G6:G29)</f>
        <v>0.82573393188265243</v>
      </c>
    </row>
    <row r="15" spans="1:12" x14ac:dyDescent="0.25">
      <c r="A15" s="5" t="s">
        <v>10</v>
      </c>
      <c r="B15" s="25">
        <f>RSQ(Data!D$3:JY$3,Data!D13:JY13)</f>
        <v>0.86879537995295053</v>
      </c>
      <c r="D15" s="26">
        <f t="shared" si="3"/>
        <v>0.86879537995295053</v>
      </c>
      <c r="E15" s="26">
        <f t="shared" si="4"/>
        <v>0.86879537995295053</v>
      </c>
      <c r="F15" s="26">
        <f t="shared" si="5"/>
        <v>0.86879537995295053</v>
      </c>
      <c r="G15" s="26">
        <f t="shared" si="6"/>
        <v>0.86879537995295053</v>
      </c>
    </row>
    <row r="16" spans="1:12" x14ac:dyDescent="0.25">
      <c r="A16" s="5" t="s">
        <v>16</v>
      </c>
      <c r="B16" s="25">
        <f>RSQ(Data!D$3:JY$3,Data!D14:JY14)</f>
        <v>1.3763692528047115E-4</v>
      </c>
      <c r="D16" s="26" t="str">
        <f t="shared" si="3"/>
        <v/>
      </c>
      <c r="E16" s="26" t="str">
        <f t="shared" si="4"/>
        <v/>
      </c>
      <c r="F16" s="26" t="str">
        <f t="shared" si="5"/>
        <v/>
      </c>
      <c r="G16" s="26" t="str">
        <f t="shared" si="6"/>
        <v/>
      </c>
    </row>
    <row r="17" spans="1:12" x14ac:dyDescent="0.25">
      <c r="A17" s="5" t="s">
        <v>23</v>
      </c>
      <c r="B17" s="25">
        <f>RSQ(Data!D$3:JY$3,Data!D15:JY15)</f>
        <v>0.26598247370760858</v>
      </c>
      <c r="D17" s="26">
        <f t="shared" si="3"/>
        <v>0.26598247370760858</v>
      </c>
      <c r="E17" s="26" t="str">
        <f t="shared" si="4"/>
        <v/>
      </c>
      <c r="F17" s="26" t="str">
        <f t="shared" si="5"/>
        <v/>
      </c>
      <c r="G17" s="26" t="str">
        <f t="shared" si="6"/>
        <v/>
      </c>
    </row>
    <row r="18" spans="1:12" x14ac:dyDescent="0.25">
      <c r="A18" s="5" t="s">
        <v>24</v>
      </c>
      <c r="B18" s="25">
        <f>RSQ(Data!D$3:JY$3,Data!D16:JY16)</f>
        <v>0.29620663973452044</v>
      </c>
      <c r="D18" s="26">
        <f t="shared" si="3"/>
        <v>0.29620663973452044</v>
      </c>
      <c r="E18" s="26" t="str">
        <f t="shared" si="4"/>
        <v/>
      </c>
      <c r="F18" s="26" t="str">
        <f t="shared" si="5"/>
        <v/>
      </c>
      <c r="G18" s="26" t="str">
        <f t="shared" si="6"/>
        <v/>
      </c>
    </row>
    <row r="19" spans="1:12" x14ac:dyDescent="0.25">
      <c r="A19" s="5" t="s">
        <v>13</v>
      </c>
      <c r="B19" s="25">
        <f>RSQ(Data!D$3:JY$3,Data!D17:JY17)</f>
        <v>0.39910716600095536</v>
      </c>
      <c r="D19" s="26">
        <f t="shared" si="3"/>
        <v>0.39910716600095536</v>
      </c>
      <c r="E19" s="26">
        <f t="shared" si="4"/>
        <v>0.39910716600095536</v>
      </c>
      <c r="F19" s="26" t="str">
        <f t="shared" si="5"/>
        <v/>
      </c>
      <c r="G19" s="26" t="str">
        <f t="shared" si="6"/>
        <v/>
      </c>
    </row>
    <row r="20" spans="1:12" x14ac:dyDescent="0.25">
      <c r="A20" s="5" t="s">
        <v>14</v>
      </c>
      <c r="B20" s="25">
        <f>RSQ(Data!D$3:JY$3,Data!D18:JY18)</f>
        <v>0.65990010390477838</v>
      </c>
      <c r="D20" s="26">
        <f t="shared" si="3"/>
        <v>0.65990010390477838</v>
      </c>
      <c r="E20" s="26">
        <f t="shared" si="4"/>
        <v>0.65990010390477838</v>
      </c>
      <c r="F20" s="26">
        <f t="shared" si="5"/>
        <v>0.65990010390477838</v>
      </c>
      <c r="G20" s="26" t="str">
        <f t="shared" si="6"/>
        <v/>
      </c>
    </row>
    <row r="21" spans="1:12" x14ac:dyDescent="0.25">
      <c r="A21" s="5" t="s">
        <v>19</v>
      </c>
      <c r="B21" s="25">
        <f>RSQ(Data!D$3:JY$3,Data!D19:JY19)</f>
        <v>0.41169776597422053</v>
      </c>
      <c r="D21" s="26">
        <f t="shared" si="3"/>
        <v>0.41169776597422053</v>
      </c>
      <c r="E21" s="26">
        <f t="shared" si="4"/>
        <v>0.41169776597422053</v>
      </c>
      <c r="F21" s="26" t="str">
        <f t="shared" si="5"/>
        <v/>
      </c>
      <c r="G21" s="26" t="str">
        <f t="shared" si="6"/>
        <v/>
      </c>
    </row>
    <row r="22" spans="1:12" x14ac:dyDescent="0.25">
      <c r="A22" s="11" t="s">
        <v>18</v>
      </c>
      <c r="B22" s="25">
        <f>RSQ(Data!D$3:JY$3,Data!D20:JY20)</f>
        <v>0.19485736616840357</v>
      </c>
      <c r="D22" s="26">
        <f t="shared" si="3"/>
        <v>0.19485736616840357</v>
      </c>
      <c r="E22" s="26" t="str">
        <f t="shared" si="4"/>
        <v/>
      </c>
      <c r="F22" s="26" t="str">
        <f t="shared" si="5"/>
        <v/>
      </c>
      <c r="G22" s="26" t="str">
        <f t="shared" si="6"/>
        <v/>
      </c>
    </row>
    <row r="23" spans="1:12" x14ac:dyDescent="0.25">
      <c r="A23" s="6" t="s">
        <v>20</v>
      </c>
      <c r="B23" s="25">
        <f>RSQ(Data!D$3:JY$3,Data!D21:JY21)</f>
        <v>0.2037904026691619</v>
      </c>
      <c r="D23" s="26">
        <f t="shared" si="3"/>
        <v>0.2037904026691619</v>
      </c>
      <c r="E23" s="26" t="str">
        <f t="shared" si="4"/>
        <v/>
      </c>
      <c r="F23" s="26" t="str">
        <f t="shared" si="5"/>
        <v/>
      </c>
      <c r="G23" s="26" t="str">
        <f t="shared" si="6"/>
        <v/>
      </c>
    </row>
    <row r="24" spans="1:12" x14ac:dyDescent="0.25">
      <c r="A24" s="6" t="s">
        <v>21</v>
      </c>
      <c r="B24" s="25">
        <f>RSQ(Data!D$3:JY$3,Data!D22:JY22)</f>
        <v>0.16785167233757875</v>
      </c>
      <c r="D24" s="26">
        <f t="shared" si="3"/>
        <v>0.16785167233757875</v>
      </c>
      <c r="E24" s="26" t="str">
        <f t="shared" si="4"/>
        <v/>
      </c>
      <c r="F24" s="26" t="str">
        <f t="shared" si="5"/>
        <v/>
      </c>
      <c r="G24" s="26" t="str">
        <f t="shared" si="6"/>
        <v/>
      </c>
    </row>
    <row r="25" spans="1:12" x14ac:dyDescent="0.25">
      <c r="A25" s="6" t="s">
        <v>22</v>
      </c>
      <c r="B25" s="25">
        <f>RSQ(Data!D$3:JY$3,Data!D23:JY23)</f>
        <v>0.21705097156297201</v>
      </c>
      <c r="D25" s="26">
        <f t="shared" si="3"/>
        <v>0.21705097156297201</v>
      </c>
      <c r="E25" s="26" t="str">
        <f t="shared" si="4"/>
        <v/>
      </c>
      <c r="F25" s="26" t="str">
        <f t="shared" si="5"/>
        <v/>
      </c>
      <c r="G25" s="26" t="str">
        <f t="shared" si="6"/>
        <v/>
      </c>
    </row>
    <row r="26" spans="1:12" x14ac:dyDescent="0.25">
      <c r="A26" s="6" t="s">
        <v>15</v>
      </c>
      <c r="B26" s="25">
        <f>RSQ(Data!D$3:JY$3,Data!D24:JY24)</f>
        <v>0.10150231312488342</v>
      </c>
      <c r="D26" s="26">
        <f t="shared" si="3"/>
        <v>0.10150231312488342</v>
      </c>
      <c r="E26" s="26" t="str">
        <f t="shared" si="4"/>
        <v/>
      </c>
      <c r="F26" s="26" t="str">
        <f t="shared" si="5"/>
        <v/>
      </c>
      <c r="G26" s="26" t="str">
        <f t="shared" si="6"/>
        <v/>
      </c>
    </row>
    <row r="27" spans="1:12" x14ac:dyDescent="0.25">
      <c r="A27" s="6" t="s">
        <v>17</v>
      </c>
      <c r="B27" s="25">
        <f>RSQ(Data!D$3:JY$3,Data!D25:JY25)</f>
        <v>9.3642121776165354E-4</v>
      </c>
      <c r="D27" s="26" t="str">
        <f t="shared" si="3"/>
        <v/>
      </c>
      <c r="E27" s="26" t="str">
        <f t="shared" si="4"/>
        <v/>
      </c>
      <c r="F27" s="26" t="str">
        <f t="shared" si="5"/>
        <v/>
      </c>
      <c r="G27" s="26" t="str">
        <f t="shared" si="6"/>
        <v/>
      </c>
    </row>
    <row r="28" spans="1:12" x14ac:dyDescent="0.25">
      <c r="A28" s="6" t="s">
        <v>11</v>
      </c>
      <c r="B28" s="25">
        <f>RSQ(Data!D$3:JY$3,Data!D26:JY26)</f>
        <v>0.76866341581919972</v>
      </c>
      <c r="D28" s="26">
        <f t="shared" si="3"/>
        <v>0.76866341581919972</v>
      </c>
      <c r="E28" s="26">
        <f t="shared" si="4"/>
        <v>0.76866341581919972</v>
      </c>
      <c r="F28" s="26">
        <f t="shared" si="5"/>
        <v>0.76866341581919972</v>
      </c>
      <c r="G28" s="26">
        <f t="shared" si="6"/>
        <v>0.76866341581919972</v>
      </c>
      <c r="I28" s="32" t="s">
        <v>28</v>
      </c>
      <c r="J28" s="32" t="s">
        <v>27</v>
      </c>
      <c r="K28" s="32" t="s">
        <v>26</v>
      </c>
      <c r="L28" s="32" t="s">
        <v>29</v>
      </c>
    </row>
    <row r="29" spans="1:12" ht="15.75" thickBot="1" x14ac:dyDescent="0.3">
      <c r="A29" s="6" t="s">
        <v>12</v>
      </c>
      <c r="B29" s="25">
        <f>RSQ(Data!D$3:JY$3,Data!D27:JY27)</f>
        <v>0.20932827896896072</v>
      </c>
      <c r="D29" s="26">
        <f t="shared" si="3"/>
        <v>0.20932827896896072</v>
      </c>
      <c r="E29" s="26" t="str">
        <f t="shared" si="4"/>
        <v/>
      </c>
      <c r="F29" s="26" t="str">
        <f t="shared" si="5"/>
        <v/>
      </c>
      <c r="G29" s="26" t="str">
        <f t="shared" si="6"/>
        <v/>
      </c>
      <c r="I29" s="27">
        <f>COUNTIF(D28:D29,"&gt;0.1")</f>
        <v>2</v>
      </c>
      <c r="J29" s="27">
        <f>COUNTIF(E28:E29,"&gt;0.1")</f>
        <v>1</v>
      </c>
      <c r="K29" s="27">
        <f>COUNTIF(F28:F29,"&gt;0.1")</f>
        <v>1</v>
      </c>
      <c r="L29" s="27">
        <f>COUNTIF(G28:G29,"&gt;0.1")</f>
        <v>1</v>
      </c>
    </row>
    <row r="33" spans="1:12" x14ac:dyDescent="0.25">
      <c r="A33" s="17" t="s">
        <v>40</v>
      </c>
    </row>
    <row r="35" spans="1:12" x14ac:dyDescent="0.25">
      <c r="A35" s="15" t="s">
        <v>35</v>
      </c>
      <c r="B35" s="16" t="s">
        <v>37</v>
      </c>
      <c r="D35" s="15" t="s">
        <v>68</v>
      </c>
      <c r="I35" s="15" t="s">
        <v>66</v>
      </c>
    </row>
    <row r="36" spans="1:12" x14ac:dyDescent="0.25">
      <c r="A36" t="s">
        <v>30</v>
      </c>
      <c r="D36" t="s">
        <v>28</v>
      </c>
      <c r="E36" t="s">
        <v>27</v>
      </c>
      <c r="F36" t="s">
        <v>26</v>
      </c>
      <c r="G36" t="s">
        <v>29</v>
      </c>
      <c r="I36" s="29" t="s">
        <v>28</v>
      </c>
      <c r="J36" s="29" t="s">
        <v>27</v>
      </c>
      <c r="K36" s="29" t="s">
        <v>26</v>
      </c>
      <c r="L36" s="29" t="s">
        <v>29</v>
      </c>
    </row>
    <row r="37" spans="1:12" ht="15.75" thickBot="1" x14ac:dyDescent="0.3">
      <c r="A37" t="s">
        <v>1</v>
      </c>
      <c r="B37" s="25">
        <v>0.54377867135264635</v>
      </c>
      <c r="C37" s="25"/>
      <c r="D37" s="25">
        <v>0.54377867135264635</v>
      </c>
      <c r="E37" s="25">
        <v>0.54377867135264635</v>
      </c>
      <c r="F37" s="25">
        <v>0.54377867135264635</v>
      </c>
      <c r="G37" s="25" t="s">
        <v>41</v>
      </c>
      <c r="I37" s="30">
        <v>20</v>
      </c>
      <c r="J37" s="30">
        <v>16</v>
      </c>
      <c r="K37" s="30">
        <v>12</v>
      </c>
      <c r="L37" s="30">
        <v>4</v>
      </c>
    </row>
    <row r="38" spans="1:12" x14ac:dyDescent="0.25">
      <c r="A38" t="s">
        <v>2</v>
      </c>
      <c r="B38" s="25">
        <v>0.68288667544258086</v>
      </c>
      <c r="C38" s="25"/>
      <c r="D38" s="25">
        <v>0.68288667544258086</v>
      </c>
      <c r="E38" s="25">
        <v>0.68288667544258086</v>
      </c>
      <c r="F38" s="25">
        <v>0.68288667544258086</v>
      </c>
      <c r="G38" s="25" t="s">
        <v>41</v>
      </c>
      <c r="I38" s="29" t="s">
        <v>31</v>
      </c>
      <c r="J38" s="29" t="s">
        <v>31</v>
      </c>
      <c r="K38" s="29" t="s">
        <v>31</v>
      </c>
      <c r="L38" s="29" t="s">
        <v>31</v>
      </c>
    </row>
    <row r="39" spans="1:12" x14ac:dyDescent="0.25">
      <c r="A39" t="s">
        <v>3</v>
      </c>
      <c r="B39" s="25">
        <v>0.45399029849919759</v>
      </c>
      <c r="C39" s="25"/>
      <c r="D39" s="25">
        <v>0.45399029849919759</v>
      </c>
      <c r="E39" s="25">
        <v>0.45399029849919759</v>
      </c>
      <c r="F39" s="25" t="s">
        <v>41</v>
      </c>
      <c r="G39" s="25" t="s">
        <v>41</v>
      </c>
      <c r="I39" s="31">
        <v>83.333333333333343</v>
      </c>
      <c r="J39" s="31">
        <v>66.666666666666657</v>
      </c>
      <c r="K39" s="31">
        <v>50</v>
      </c>
      <c r="L39" s="31">
        <v>16.666666666666664</v>
      </c>
    </row>
    <row r="40" spans="1:12" x14ac:dyDescent="0.25">
      <c r="A40" t="s">
        <v>4</v>
      </c>
      <c r="B40" s="25">
        <v>0.505149988722709</v>
      </c>
      <c r="C40" s="25"/>
      <c r="D40" s="25">
        <v>0.505149988722709</v>
      </c>
      <c r="E40" s="25">
        <v>0.505149988722709</v>
      </c>
      <c r="F40" s="25">
        <v>0.505149988722709</v>
      </c>
      <c r="G40" s="25" t="s">
        <v>41</v>
      </c>
    </row>
    <row r="41" spans="1:12" x14ac:dyDescent="0.25">
      <c r="A41" t="s">
        <v>5</v>
      </c>
      <c r="B41" s="25">
        <v>0.86578420104826592</v>
      </c>
      <c r="C41" s="25"/>
      <c r="D41" s="25">
        <v>0.86578420104826592</v>
      </c>
      <c r="E41" s="25">
        <v>0.86578420104826592</v>
      </c>
      <c r="F41" s="25">
        <v>0.86578420104826592</v>
      </c>
      <c r="G41" s="25">
        <v>0.86578420104826592</v>
      </c>
    </row>
    <row r="42" spans="1:12" x14ac:dyDescent="0.25">
      <c r="A42" t="s">
        <v>6</v>
      </c>
      <c r="B42" s="25">
        <v>5.4133335536426123E-2</v>
      </c>
      <c r="C42" s="25"/>
      <c r="D42" s="25" t="s">
        <v>41</v>
      </c>
      <c r="E42" s="25" t="s">
        <v>41</v>
      </c>
      <c r="F42" s="25" t="s">
        <v>41</v>
      </c>
      <c r="G42" s="25" t="s">
        <v>41</v>
      </c>
    </row>
    <row r="43" spans="1:12" x14ac:dyDescent="0.25">
      <c r="A43" t="s">
        <v>7</v>
      </c>
      <c r="B43" s="25">
        <v>0.48386277730772703</v>
      </c>
      <c r="C43" s="25"/>
      <c r="D43" s="25">
        <v>0.48386277730772703</v>
      </c>
      <c r="E43" s="25">
        <v>0.48386277730772703</v>
      </c>
      <c r="F43" s="25" t="s">
        <v>41</v>
      </c>
      <c r="G43" s="25" t="s">
        <v>41</v>
      </c>
    </row>
    <row r="44" spans="1:12" x14ac:dyDescent="0.25">
      <c r="A44" t="s">
        <v>8</v>
      </c>
      <c r="B44" s="25">
        <v>0.60092483775437422</v>
      </c>
      <c r="C44" s="25"/>
      <c r="D44" s="25">
        <v>0.60092483775437422</v>
      </c>
      <c r="E44" s="25">
        <v>0.60092483775437422</v>
      </c>
      <c r="F44" s="25">
        <v>0.60092483775437422</v>
      </c>
      <c r="G44" s="25" t="s">
        <v>41</v>
      </c>
      <c r="I44" s="15" t="s">
        <v>38</v>
      </c>
    </row>
    <row r="45" spans="1:12" x14ac:dyDescent="0.25">
      <c r="A45" t="s">
        <v>9</v>
      </c>
      <c r="B45" s="25">
        <v>0.19619874969356302</v>
      </c>
      <c r="C45" s="25"/>
      <c r="D45" s="25">
        <v>0.19619874969356302</v>
      </c>
      <c r="E45" s="25" t="s">
        <v>41</v>
      </c>
      <c r="F45" s="25" t="s">
        <v>41</v>
      </c>
      <c r="G45" s="25" t="s">
        <v>41</v>
      </c>
      <c r="K45" s="25">
        <v>0.75510576129721341</v>
      </c>
    </row>
    <row r="46" spans="1:12" x14ac:dyDescent="0.25">
      <c r="A46" t="s">
        <v>10</v>
      </c>
      <c r="B46" s="25">
        <v>0.70973191732195273</v>
      </c>
      <c r="C46" s="25"/>
      <c r="D46" s="25">
        <v>0.70973191732195273</v>
      </c>
      <c r="E46" s="25">
        <v>0.70973191732195273</v>
      </c>
      <c r="F46" s="25">
        <v>0.70973191732195273</v>
      </c>
      <c r="G46" s="25">
        <v>0.70973191732195273</v>
      </c>
    </row>
    <row r="47" spans="1:12" x14ac:dyDescent="0.25">
      <c r="A47" t="s">
        <v>16</v>
      </c>
      <c r="B47" s="25">
        <v>0.18958516117141505</v>
      </c>
      <c r="C47" s="25"/>
      <c r="D47" s="25">
        <v>0.18958516117141505</v>
      </c>
      <c r="E47" s="25" t="s">
        <v>41</v>
      </c>
      <c r="F47" s="25" t="s">
        <v>41</v>
      </c>
      <c r="G47" s="25" t="s">
        <v>41</v>
      </c>
    </row>
    <row r="48" spans="1:12" x14ac:dyDescent="0.25">
      <c r="A48" t="s">
        <v>23</v>
      </c>
      <c r="B48" s="25">
        <v>0.61755203127189318</v>
      </c>
      <c r="C48" s="25"/>
      <c r="D48" s="25">
        <v>0.61755203127189318</v>
      </c>
      <c r="E48" s="25">
        <v>0.61755203127189318</v>
      </c>
      <c r="F48" s="25">
        <v>0.61755203127189318</v>
      </c>
      <c r="G48" s="25" t="s">
        <v>41</v>
      </c>
    </row>
    <row r="49" spans="1:12" x14ac:dyDescent="0.25">
      <c r="A49" t="s">
        <v>24</v>
      </c>
      <c r="B49" s="25">
        <v>0.72442098038384228</v>
      </c>
      <c r="C49" s="25"/>
      <c r="D49" s="25">
        <v>0.72442098038384228</v>
      </c>
      <c r="E49" s="25">
        <v>0.72442098038384228</v>
      </c>
      <c r="F49" s="25">
        <v>0.72442098038384228</v>
      </c>
      <c r="G49" s="25">
        <v>0.72442098038384228</v>
      </c>
    </row>
    <row r="50" spans="1:12" x14ac:dyDescent="0.25">
      <c r="A50" t="s">
        <v>13</v>
      </c>
      <c r="B50" s="25">
        <v>0.65294413260106032</v>
      </c>
      <c r="C50" s="25"/>
      <c r="D50" s="25">
        <v>0.65294413260106032</v>
      </c>
      <c r="E50" s="25">
        <v>0.65294413260106032</v>
      </c>
      <c r="F50" s="25">
        <v>0.65294413260106032</v>
      </c>
      <c r="G50" s="25" t="s">
        <v>41</v>
      </c>
    </row>
    <row r="51" spans="1:12" x14ac:dyDescent="0.25">
      <c r="A51" t="s">
        <v>14</v>
      </c>
      <c r="B51" s="25">
        <v>0.72048594643479258</v>
      </c>
      <c r="C51" s="25"/>
      <c r="D51" s="25">
        <v>0.72048594643479258</v>
      </c>
      <c r="E51" s="25">
        <v>0.72048594643479258</v>
      </c>
      <c r="F51" s="25">
        <v>0.72048594643479258</v>
      </c>
      <c r="G51" s="25">
        <v>0.72048594643479258</v>
      </c>
    </row>
    <row r="52" spans="1:12" x14ac:dyDescent="0.25">
      <c r="A52" t="s">
        <v>19</v>
      </c>
      <c r="B52" s="25">
        <v>1.6171771509799069E-2</v>
      </c>
      <c r="C52" s="25"/>
      <c r="D52" s="25" t="s">
        <v>41</v>
      </c>
      <c r="E52" s="25" t="s">
        <v>41</v>
      </c>
      <c r="F52" s="25" t="s">
        <v>41</v>
      </c>
      <c r="G52" s="25" t="s">
        <v>41</v>
      </c>
    </row>
    <row r="53" spans="1:12" x14ac:dyDescent="0.25">
      <c r="A53" t="s">
        <v>18</v>
      </c>
      <c r="B53" s="25">
        <v>0.2669982498615544</v>
      </c>
      <c r="C53" s="25"/>
      <c r="D53" s="25">
        <v>0.2669982498615544</v>
      </c>
      <c r="E53" s="25" t="s">
        <v>41</v>
      </c>
      <c r="F53" s="25" t="s">
        <v>41</v>
      </c>
      <c r="G53" s="25" t="s">
        <v>41</v>
      </c>
    </row>
    <row r="54" spans="1:12" x14ac:dyDescent="0.25">
      <c r="A54" t="s">
        <v>20</v>
      </c>
      <c r="B54" s="25">
        <v>2.0462278872985041E-3</v>
      </c>
      <c r="C54" s="25"/>
      <c r="D54" s="25" t="s">
        <v>41</v>
      </c>
      <c r="E54" s="25" t="s">
        <v>41</v>
      </c>
      <c r="F54" s="25" t="s">
        <v>41</v>
      </c>
      <c r="G54" s="25" t="s">
        <v>41</v>
      </c>
    </row>
    <row r="55" spans="1:12" x14ac:dyDescent="0.25">
      <c r="A55" t="s">
        <v>21</v>
      </c>
      <c r="B55" s="25">
        <v>0.30625311961946278</v>
      </c>
      <c r="C55" s="25"/>
      <c r="D55" s="25">
        <v>0.30625311961946278</v>
      </c>
      <c r="E55" s="25">
        <v>0.30625311961946278</v>
      </c>
      <c r="F55" s="25" t="s">
        <v>41</v>
      </c>
      <c r="G55" s="25" t="s">
        <v>41</v>
      </c>
    </row>
    <row r="56" spans="1:12" x14ac:dyDescent="0.25">
      <c r="A56" t="s">
        <v>22</v>
      </c>
      <c r="B56" s="25">
        <v>0.69384777742688342</v>
      </c>
      <c r="C56" s="25"/>
      <c r="D56" s="25">
        <v>0.69384777742688342</v>
      </c>
      <c r="E56" s="25">
        <v>0.69384777742688342</v>
      </c>
      <c r="F56" s="25">
        <v>0.69384777742688342</v>
      </c>
      <c r="G56" s="25" t="s">
        <v>41</v>
      </c>
    </row>
    <row r="57" spans="1:12" x14ac:dyDescent="0.25">
      <c r="A57" t="s">
        <v>15</v>
      </c>
      <c r="B57" s="25">
        <v>0.17892921664986763</v>
      </c>
      <c r="C57" s="25"/>
      <c r="D57" s="25">
        <v>0.17892921664986763</v>
      </c>
      <c r="E57" s="25" t="s">
        <v>41</v>
      </c>
      <c r="F57" s="25" t="s">
        <v>41</v>
      </c>
      <c r="G57" s="25" t="s">
        <v>41</v>
      </c>
    </row>
    <row r="58" spans="1:12" x14ac:dyDescent="0.25">
      <c r="A58" t="s">
        <v>17</v>
      </c>
      <c r="B58" s="25">
        <v>7.7558869520145485E-2</v>
      </c>
      <c r="C58" s="25"/>
      <c r="D58" s="25" t="s">
        <v>41</v>
      </c>
      <c r="E58" s="25" t="s">
        <v>41</v>
      </c>
      <c r="F58" s="25" t="s">
        <v>41</v>
      </c>
      <c r="G58" s="25" t="s">
        <v>41</v>
      </c>
    </row>
    <row r="59" spans="1:12" x14ac:dyDescent="0.25">
      <c r="A59" t="s">
        <v>11</v>
      </c>
      <c r="B59" s="25">
        <v>0.59996523806697233</v>
      </c>
      <c r="C59" s="25"/>
      <c r="D59" s="25">
        <v>0.59996523806697233</v>
      </c>
      <c r="E59" s="25">
        <v>0.59996523806697233</v>
      </c>
      <c r="F59" s="25">
        <v>0.59996523806697233</v>
      </c>
      <c r="G59" s="25" t="s">
        <v>41</v>
      </c>
      <c r="I59" s="33" t="s">
        <v>28</v>
      </c>
      <c r="J59" s="33" t="s">
        <v>27</v>
      </c>
      <c r="K59" s="33" t="s">
        <v>26</v>
      </c>
      <c r="L59" s="33" t="s">
        <v>29</v>
      </c>
    </row>
    <row r="60" spans="1:12" x14ac:dyDescent="0.25">
      <c r="A60" t="s">
        <v>12</v>
      </c>
      <c r="B60" s="25">
        <v>0.36542689484658614</v>
      </c>
      <c r="C60" s="25"/>
      <c r="D60" s="25">
        <v>0.36542689484658614</v>
      </c>
      <c r="E60" s="25">
        <v>0.36542689484658614</v>
      </c>
      <c r="F60" s="25" t="s">
        <v>41</v>
      </c>
      <c r="G60" s="25" t="s">
        <v>41</v>
      </c>
      <c r="I60" s="33">
        <v>2</v>
      </c>
      <c r="J60" s="33">
        <v>2</v>
      </c>
      <c r="K60" s="33">
        <v>1</v>
      </c>
      <c r="L60" s="33">
        <v>0</v>
      </c>
    </row>
    <row r="62" spans="1:12" x14ac:dyDescent="0.25">
      <c r="A62" s="17" t="s">
        <v>49</v>
      </c>
    </row>
    <row r="64" spans="1:12" x14ac:dyDescent="0.25">
      <c r="A64" s="15" t="s">
        <v>35</v>
      </c>
      <c r="B64" s="16" t="s">
        <v>37</v>
      </c>
      <c r="D64" s="15" t="s">
        <v>68</v>
      </c>
      <c r="I64" s="15" t="s">
        <v>67</v>
      </c>
    </row>
    <row r="65" spans="1:12" x14ac:dyDescent="0.25">
      <c r="A65" t="s">
        <v>30</v>
      </c>
      <c r="D65" t="s">
        <v>28</v>
      </c>
      <c r="E65" t="s">
        <v>27</v>
      </c>
      <c r="F65" t="s">
        <v>26</v>
      </c>
      <c r="G65" t="s">
        <v>29</v>
      </c>
      <c r="I65" s="29" t="s">
        <v>28</v>
      </c>
      <c r="J65" s="29" t="s">
        <v>27</v>
      </c>
      <c r="K65" s="29" t="s">
        <v>26</v>
      </c>
      <c r="L65" s="29" t="s">
        <v>29</v>
      </c>
    </row>
    <row r="66" spans="1:12" ht="15.75" thickBot="1" x14ac:dyDescent="0.3">
      <c r="A66" t="s">
        <v>1</v>
      </c>
      <c r="B66" s="25">
        <v>0.48734924590854439</v>
      </c>
      <c r="C66" s="25"/>
      <c r="D66" s="25">
        <v>0.48734924590854439</v>
      </c>
      <c r="E66" s="25">
        <v>0.48734924590854439</v>
      </c>
      <c r="F66" s="25" t="s">
        <v>41</v>
      </c>
      <c r="G66" s="25" t="s">
        <v>41</v>
      </c>
      <c r="I66" s="30">
        <v>12</v>
      </c>
      <c r="J66" s="30">
        <v>9</v>
      </c>
      <c r="K66" s="30">
        <v>5</v>
      </c>
      <c r="L66" s="30">
        <v>3</v>
      </c>
    </row>
    <row r="67" spans="1:12" x14ac:dyDescent="0.25">
      <c r="A67" t="s">
        <v>2</v>
      </c>
      <c r="B67" s="25">
        <v>0.7753786758583171</v>
      </c>
      <c r="C67" s="25"/>
      <c r="D67" s="25">
        <v>0.7753786758583171</v>
      </c>
      <c r="E67" s="25">
        <v>0.7753786758583171</v>
      </c>
      <c r="F67" s="25">
        <v>0.7753786758583171</v>
      </c>
      <c r="G67" s="25">
        <v>0.7753786758583171</v>
      </c>
      <c r="I67" s="29" t="s">
        <v>31</v>
      </c>
      <c r="J67" s="29" t="s">
        <v>31</v>
      </c>
      <c r="K67" s="29" t="s">
        <v>31</v>
      </c>
      <c r="L67" s="29" t="s">
        <v>31</v>
      </c>
    </row>
    <row r="68" spans="1:12" x14ac:dyDescent="0.25">
      <c r="A68" t="s">
        <v>3</v>
      </c>
      <c r="B68" s="25">
        <v>0.37188636526116287</v>
      </c>
      <c r="C68" s="25"/>
      <c r="D68" s="25">
        <v>0.37188636526116287</v>
      </c>
      <c r="E68" s="25">
        <v>0.37188636526116287</v>
      </c>
      <c r="F68" s="25" t="s">
        <v>41</v>
      </c>
      <c r="G68" s="25" t="s">
        <v>41</v>
      </c>
      <c r="I68" s="31">
        <v>50</v>
      </c>
      <c r="J68" s="31">
        <v>37.5</v>
      </c>
      <c r="K68" s="31">
        <v>20.833333333333336</v>
      </c>
      <c r="L68" s="31">
        <v>12.5</v>
      </c>
    </row>
    <row r="69" spans="1:12" x14ac:dyDescent="0.25">
      <c r="A69" t="s">
        <v>4</v>
      </c>
      <c r="B69" s="25">
        <v>0.63443158163206359</v>
      </c>
      <c r="C69" s="25"/>
      <c r="D69" s="25">
        <v>0.63443158163206359</v>
      </c>
      <c r="E69" s="25">
        <v>0.63443158163206359</v>
      </c>
      <c r="F69" s="25">
        <v>0.63443158163206359</v>
      </c>
      <c r="G69" s="25" t="s">
        <v>41</v>
      </c>
    </row>
    <row r="70" spans="1:12" x14ac:dyDescent="0.25">
      <c r="A70" t="s">
        <v>5</v>
      </c>
      <c r="B70" s="25">
        <v>0.8014137589389051</v>
      </c>
      <c r="C70" s="25"/>
      <c r="D70" s="25">
        <v>0.8014137589389051</v>
      </c>
      <c r="E70" s="25">
        <v>0.8014137589389051</v>
      </c>
      <c r="F70" s="25">
        <v>0.8014137589389051</v>
      </c>
      <c r="G70" s="25">
        <v>0.8014137589389051</v>
      </c>
    </row>
    <row r="71" spans="1:12" x14ac:dyDescent="0.25">
      <c r="A71" t="s">
        <v>6</v>
      </c>
      <c r="B71" s="25">
        <v>4.3033093653094004E-2</v>
      </c>
      <c r="C71" s="25"/>
      <c r="D71" s="25" t="s">
        <v>41</v>
      </c>
      <c r="E71" s="25" t="s">
        <v>41</v>
      </c>
      <c r="F71" s="25" t="s">
        <v>41</v>
      </c>
      <c r="G71" s="25" t="s">
        <v>41</v>
      </c>
    </row>
    <row r="72" spans="1:12" x14ac:dyDescent="0.25">
      <c r="A72" t="s">
        <v>7</v>
      </c>
      <c r="B72" s="25">
        <v>0.17343960009653892</v>
      </c>
      <c r="C72" s="25"/>
      <c r="D72" s="25">
        <v>0.17343960009653892</v>
      </c>
      <c r="E72" s="25" t="s">
        <v>41</v>
      </c>
      <c r="F72" s="25" t="s">
        <v>41</v>
      </c>
      <c r="G72" s="25" t="s">
        <v>41</v>
      </c>
    </row>
    <row r="73" spans="1:12" x14ac:dyDescent="0.25">
      <c r="A73" t="s">
        <v>8</v>
      </c>
      <c r="B73" s="25">
        <v>0.69859706736872806</v>
      </c>
      <c r="C73" s="25"/>
      <c r="D73" s="25">
        <v>0.69859706736872806</v>
      </c>
      <c r="E73" s="25">
        <v>0.69859706736872806</v>
      </c>
      <c r="F73" s="25">
        <v>0.69859706736872806</v>
      </c>
      <c r="G73" s="25" t="s">
        <v>41</v>
      </c>
      <c r="I73" s="15" t="s">
        <v>38</v>
      </c>
    </row>
    <row r="74" spans="1:12" x14ac:dyDescent="0.25">
      <c r="A74" t="s">
        <v>9</v>
      </c>
      <c r="B74" s="25">
        <v>2.6585164276080368E-2</v>
      </c>
      <c r="C74" s="25"/>
      <c r="D74" s="25" t="s">
        <v>41</v>
      </c>
      <c r="E74" s="25" t="s">
        <v>41</v>
      </c>
      <c r="F74" s="25" t="s">
        <v>41</v>
      </c>
      <c r="G74" s="25" t="s">
        <v>41</v>
      </c>
      <c r="K74" s="34">
        <v>0.82628085130588369</v>
      </c>
    </row>
    <row r="75" spans="1:12" x14ac:dyDescent="0.25">
      <c r="A75" t="s">
        <v>10</v>
      </c>
      <c r="B75" s="25">
        <v>0.90205011912042887</v>
      </c>
      <c r="C75" s="25"/>
      <c r="D75" s="25">
        <v>0.90205011912042887</v>
      </c>
      <c r="E75" s="25">
        <v>0.90205011912042887</v>
      </c>
      <c r="F75" s="25">
        <v>0.90205011912042887</v>
      </c>
      <c r="G75" s="25">
        <v>0.90205011912042887</v>
      </c>
    </row>
    <row r="76" spans="1:12" x14ac:dyDescent="0.25">
      <c r="A76" t="s">
        <v>16</v>
      </c>
      <c r="B76" s="25">
        <v>1.0416739470211309E-3</v>
      </c>
      <c r="C76" s="25"/>
      <c r="D76" s="25" t="s">
        <v>41</v>
      </c>
      <c r="E76" s="25" t="s">
        <v>41</v>
      </c>
      <c r="F76" s="25" t="s">
        <v>41</v>
      </c>
      <c r="G76" s="25" t="s">
        <v>41</v>
      </c>
    </row>
    <row r="77" spans="1:12" x14ac:dyDescent="0.25">
      <c r="A77" t="s">
        <v>23</v>
      </c>
      <c r="B77" s="25">
        <v>3.0877852702629882E-3</v>
      </c>
      <c r="C77" s="25"/>
      <c r="D77" s="25" t="s">
        <v>41</v>
      </c>
      <c r="E77" s="25" t="s">
        <v>41</v>
      </c>
      <c r="F77" s="25" t="s">
        <v>41</v>
      </c>
      <c r="G77" s="25" t="s">
        <v>41</v>
      </c>
    </row>
    <row r="78" spans="1:12" x14ac:dyDescent="0.25">
      <c r="A78" t="s">
        <v>24</v>
      </c>
      <c r="B78" s="25">
        <v>1.1379095525358785E-3</v>
      </c>
      <c r="C78" s="25"/>
      <c r="D78" s="25" t="s">
        <v>41</v>
      </c>
      <c r="E78" s="25" t="s">
        <v>41</v>
      </c>
      <c r="F78" s="25" t="s">
        <v>41</v>
      </c>
      <c r="G78" s="25" t="s">
        <v>41</v>
      </c>
    </row>
    <row r="79" spans="1:12" x14ac:dyDescent="0.25">
      <c r="A79" t="s">
        <v>13</v>
      </c>
      <c r="B79" s="25">
        <v>0.27171224251066772</v>
      </c>
      <c r="C79" s="25"/>
      <c r="D79" s="25">
        <v>0.27171224251066772</v>
      </c>
      <c r="E79" s="25" t="s">
        <v>41</v>
      </c>
      <c r="F79" s="25" t="s">
        <v>41</v>
      </c>
      <c r="G79" s="25" t="s">
        <v>41</v>
      </c>
    </row>
    <row r="80" spans="1:12" x14ac:dyDescent="0.25">
      <c r="A80" t="s">
        <v>14</v>
      </c>
      <c r="B80" s="25">
        <v>0.36929235522306758</v>
      </c>
      <c r="C80" s="25"/>
      <c r="D80" s="25">
        <v>0.36929235522306758</v>
      </c>
      <c r="E80" s="25">
        <v>0.36929235522306758</v>
      </c>
      <c r="F80" s="25" t="s">
        <v>41</v>
      </c>
      <c r="G80" s="25" t="s">
        <v>41</v>
      </c>
    </row>
    <row r="81" spans="1:12" x14ac:dyDescent="0.25">
      <c r="A81" t="s">
        <v>19</v>
      </c>
      <c r="B81" s="25">
        <v>1.4376882299685383E-2</v>
      </c>
      <c r="C81" s="25"/>
      <c r="D81" s="25" t="s">
        <v>41</v>
      </c>
      <c r="E81" s="25" t="s">
        <v>41</v>
      </c>
      <c r="F81" s="25" t="s">
        <v>41</v>
      </c>
      <c r="G81" s="25" t="s">
        <v>41</v>
      </c>
    </row>
    <row r="82" spans="1:12" x14ac:dyDescent="0.25">
      <c r="A82" t="s">
        <v>18</v>
      </c>
      <c r="B82" s="25">
        <v>7.2187757539230082E-2</v>
      </c>
      <c r="C82" s="25"/>
      <c r="D82" s="25" t="s">
        <v>41</v>
      </c>
      <c r="E82" s="25" t="s">
        <v>41</v>
      </c>
      <c r="F82" s="25" t="s">
        <v>41</v>
      </c>
      <c r="G82" s="25" t="s">
        <v>41</v>
      </c>
    </row>
    <row r="83" spans="1:12" x14ac:dyDescent="0.25">
      <c r="A83" t="s">
        <v>20</v>
      </c>
      <c r="B83" s="25">
        <v>6.0661616567551625E-2</v>
      </c>
      <c r="C83" s="25"/>
      <c r="D83" s="25" t="s">
        <v>41</v>
      </c>
      <c r="E83" s="25" t="s">
        <v>41</v>
      </c>
      <c r="F83" s="25" t="s">
        <v>41</v>
      </c>
      <c r="G83" s="25" t="s">
        <v>41</v>
      </c>
    </row>
    <row r="84" spans="1:12" x14ac:dyDescent="0.25">
      <c r="A84" t="s">
        <v>21</v>
      </c>
      <c r="B84" s="25">
        <v>0.10465668348301366</v>
      </c>
      <c r="C84" s="25"/>
      <c r="D84" s="25">
        <v>0.10465668348301366</v>
      </c>
      <c r="E84" s="25" t="s">
        <v>41</v>
      </c>
      <c r="F84" s="25" t="s">
        <v>41</v>
      </c>
      <c r="G84" s="25" t="s">
        <v>41</v>
      </c>
    </row>
    <row r="85" spans="1:12" x14ac:dyDescent="0.25">
      <c r="A85" t="s">
        <v>22</v>
      </c>
      <c r="B85" s="25">
        <v>7.1151451394920129E-2</v>
      </c>
      <c r="C85" s="25"/>
      <c r="D85" s="25" t="s">
        <v>41</v>
      </c>
      <c r="E85" s="25" t="s">
        <v>41</v>
      </c>
      <c r="F85" s="25" t="s">
        <v>41</v>
      </c>
      <c r="G85" s="25" t="s">
        <v>41</v>
      </c>
    </row>
    <row r="86" spans="1:12" x14ac:dyDescent="0.25">
      <c r="A86" t="s">
        <v>15</v>
      </c>
      <c r="B86" s="25">
        <v>7.7609335769628418E-2</v>
      </c>
      <c r="C86" s="25"/>
      <c r="D86" s="25" t="s">
        <v>41</v>
      </c>
      <c r="E86" s="25" t="s">
        <v>41</v>
      </c>
      <c r="F86" s="25" t="s">
        <v>41</v>
      </c>
      <c r="G86" s="25" t="s">
        <v>41</v>
      </c>
    </row>
    <row r="87" spans="1:12" x14ac:dyDescent="0.25">
      <c r="A87" t="s">
        <v>17</v>
      </c>
      <c r="B87" s="25">
        <v>3.0629666661132547E-3</v>
      </c>
      <c r="C87" s="25"/>
      <c r="D87" s="25" t="s">
        <v>41</v>
      </c>
      <c r="E87" s="25" t="s">
        <v>41</v>
      </c>
      <c r="F87" s="25" t="s">
        <v>41</v>
      </c>
      <c r="G87" s="25" t="s">
        <v>41</v>
      </c>
    </row>
    <row r="88" spans="1:12" x14ac:dyDescent="0.25">
      <c r="A88" t="s">
        <v>11</v>
      </c>
      <c r="B88" s="25">
        <v>0.46122853052756108</v>
      </c>
      <c r="C88" s="25"/>
      <c r="D88" s="25">
        <v>0.46122853052756108</v>
      </c>
      <c r="E88" s="25">
        <v>0.46122853052756108</v>
      </c>
      <c r="F88" s="25" t="s">
        <v>41</v>
      </c>
      <c r="G88" s="25" t="s">
        <v>41</v>
      </c>
      <c r="I88" s="33" t="s">
        <v>28</v>
      </c>
      <c r="J88" s="33" t="s">
        <v>27</v>
      </c>
      <c r="K88" s="33" t="s">
        <v>26</v>
      </c>
      <c r="L88" s="33" t="s">
        <v>29</v>
      </c>
    </row>
    <row r="89" spans="1:12" x14ac:dyDescent="0.25">
      <c r="A89" t="s">
        <v>12</v>
      </c>
      <c r="B89" s="25">
        <v>4.8087966231127648E-2</v>
      </c>
      <c r="C89" s="25"/>
      <c r="D89" s="25" t="s">
        <v>41</v>
      </c>
      <c r="E89" s="25" t="s">
        <v>41</v>
      </c>
      <c r="F89" s="25" t="s">
        <v>41</v>
      </c>
      <c r="G89" s="25" t="s">
        <v>41</v>
      </c>
      <c r="I89" s="33">
        <v>1</v>
      </c>
      <c r="J89" s="33">
        <v>1</v>
      </c>
      <c r="K89" s="33">
        <v>0</v>
      </c>
      <c r="L89" s="33">
        <v>0</v>
      </c>
    </row>
    <row r="92" spans="1:12" x14ac:dyDescent="0.25">
      <c r="A92" s="17" t="s">
        <v>52</v>
      </c>
    </row>
    <row r="93" spans="1:12" x14ac:dyDescent="0.25">
      <c r="A93" s="15" t="s">
        <v>35</v>
      </c>
      <c r="B93" s="16" t="s">
        <v>37</v>
      </c>
      <c r="D93" s="15" t="s">
        <v>68</v>
      </c>
      <c r="I93" s="15" t="s">
        <v>66</v>
      </c>
    </row>
    <row r="94" spans="1:12" x14ac:dyDescent="0.25">
      <c r="A94" s="4" t="s">
        <v>30</v>
      </c>
      <c r="D94" s="9" t="s">
        <v>28</v>
      </c>
      <c r="E94" s="9" t="s">
        <v>27</v>
      </c>
      <c r="F94" s="9" t="s">
        <v>26</v>
      </c>
      <c r="G94" s="9" t="s">
        <v>29</v>
      </c>
      <c r="I94" s="9" t="s">
        <v>28</v>
      </c>
      <c r="J94" s="9" t="s">
        <v>27</v>
      </c>
      <c r="K94" s="9" t="s">
        <v>26</v>
      </c>
      <c r="L94" s="9" t="s">
        <v>29</v>
      </c>
    </row>
    <row r="95" spans="1:12" ht="15.75" thickBot="1" x14ac:dyDescent="0.3">
      <c r="A95" s="5" t="s">
        <v>1</v>
      </c>
      <c r="B95" s="25">
        <v>0.46493866045975396</v>
      </c>
      <c r="C95" s="25"/>
      <c r="D95" s="26">
        <v>0.46493866045975396</v>
      </c>
      <c r="E95" s="26">
        <v>0.46493866045975396</v>
      </c>
      <c r="F95" s="26" t="s">
        <v>41</v>
      </c>
      <c r="G95" s="26" t="s">
        <v>41</v>
      </c>
      <c r="I95" s="28">
        <v>14</v>
      </c>
      <c r="J95" s="28">
        <v>10</v>
      </c>
      <c r="K95" s="28">
        <v>6</v>
      </c>
      <c r="L95" s="28">
        <v>4</v>
      </c>
    </row>
    <row r="96" spans="1:12" x14ac:dyDescent="0.25">
      <c r="A96" s="5" t="s">
        <v>2</v>
      </c>
      <c r="B96" s="25">
        <v>0.77531523888284481</v>
      </c>
      <c r="C96" s="25"/>
      <c r="D96" s="26">
        <v>0.77531523888284481</v>
      </c>
      <c r="E96" s="26">
        <v>0.77531523888284481</v>
      </c>
      <c r="F96" s="26">
        <v>0.77531523888284481</v>
      </c>
      <c r="G96" s="26">
        <v>0.77531523888284481</v>
      </c>
      <c r="I96" s="9" t="s">
        <v>31</v>
      </c>
      <c r="J96" s="9" t="s">
        <v>31</v>
      </c>
      <c r="K96" s="9" t="s">
        <v>31</v>
      </c>
      <c r="L96" s="9" t="s">
        <v>31</v>
      </c>
    </row>
    <row r="97" spans="1:12" x14ac:dyDescent="0.25">
      <c r="A97" s="5" t="s">
        <v>3</v>
      </c>
      <c r="B97" s="25">
        <v>0.36791993708622112</v>
      </c>
      <c r="C97" s="25"/>
      <c r="D97" s="26">
        <v>0.36791993708622112</v>
      </c>
      <c r="E97" s="26">
        <v>0.36791993708622112</v>
      </c>
      <c r="F97" s="26" t="s">
        <v>41</v>
      </c>
      <c r="G97" s="26" t="s">
        <v>41</v>
      </c>
      <c r="I97" s="24">
        <v>58.333333333333336</v>
      </c>
      <c r="J97" s="24">
        <v>41.666666666666671</v>
      </c>
      <c r="K97" s="24">
        <v>25</v>
      </c>
      <c r="L97" s="24">
        <v>16.666666666666664</v>
      </c>
    </row>
    <row r="98" spans="1:12" x14ac:dyDescent="0.25">
      <c r="A98" s="5" t="s">
        <v>4</v>
      </c>
      <c r="B98" s="25">
        <v>0.67021982122596635</v>
      </c>
      <c r="C98" s="25"/>
      <c r="D98" s="26">
        <v>0.67021982122596635</v>
      </c>
      <c r="E98" s="26">
        <v>0.67021982122596635</v>
      </c>
      <c r="F98" s="26">
        <v>0.67021982122596635</v>
      </c>
      <c r="G98" s="26" t="s">
        <v>41</v>
      </c>
    </row>
    <row r="99" spans="1:12" x14ac:dyDescent="0.25">
      <c r="A99" s="5" t="s">
        <v>5</v>
      </c>
      <c r="B99" s="25">
        <v>0.79350493157809954</v>
      </c>
      <c r="C99" s="25"/>
      <c r="D99" s="26">
        <v>0.79350493157809954</v>
      </c>
      <c r="E99" s="26">
        <v>0.79350493157809954</v>
      </c>
      <c r="F99" s="26">
        <v>0.79350493157809954</v>
      </c>
      <c r="G99" s="26">
        <v>0.79350493157809954</v>
      </c>
    </row>
    <row r="100" spans="1:12" x14ac:dyDescent="0.25">
      <c r="A100" s="5" t="s">
        <v>6</v>
      </c>
      <c r="B100" s="25">
        <v>0.25582834258494913</v>
      </c>
      <c r="C100" s="25"/>
      <c r="D100" s="26">
        <v>0.25582834258494913</v>
      </c>
      <c r="E100" s="26" t="s">
        <v>41</v>
      </c>
      <c r="F100" s="26" t="s">
        <v>41</v>
      </c>
      <c r="G100" s="26" t="s">
        <v>41</v>
      </c>
    </row>
    <row r="101" spans="1:12" x14ac:dyDescent="0.25">
      <c r="A101" s="5" t="s">
        <v>7</v>
      </c>
      <c r="B101" s="25">
        <v>2.022416619367156E-2</v>
      </c>
      <c r="C101" s="25"/>
      <c r="D101" s="26" t="s">
        <v>41</v>
      </c>
      <c r="E101" s="26" t="s">
        <v>41</v>
      </c>
      <c r="F101" s="26" t="s">
        <v>41</v>
      </c>
      <c r="G101" s="26" t="s">
        <v>41</v>
      </c>
    </row>
    <row r="102" spans="1:12" x14ac:dyDescent="0.25">
      <c r="A102" s="5" t="s">
        <v>8</v>
      </c>
      <c r="B102" s="25">
        <v>0.73721307047805418</v>
      </c>
      <c r="C102" s="25"/>
      <c r="D102" s="26">
        <v>0.73721307047805418</v>
      </c>
      <c r="E102" s="26">
        <v>0.73721307047805418</v>
      </c>
      <c r="F102" s="26">
        <v>0.73721307047805418</v>
      </c>
      <c r="G102" s="26">
        <v>0.73721307047805418</v>
      </c>
      <c r="I102" s="15" t="s">
        <v>38</v>
      </c>
    </row>
    <row r="103" spans="1:12" x14ac:dyDescent="0.25">
      <c r="A103" s="5" t="s">
        <v>9</v>
      </c>
      <c r="B103" s="25">
        <v>5.1914000897681431E-2</v>
      </c>
      <c r="C103" s="25"/>
      <c r="D103" s="26" t="s">
        <v>41</v>
      </c>
      <c r="E103" s="26" t="s">
        <v>41</v>
      </c>
      <c r="F103" s="26" t="s">
        <v>41</v>
      </c>
      <c r="G103" s="26" t="s">
        <v>41</v>
      </c>
      <c r="I103" s="2"/>
      <c r="J103" s="2"/>
      <c r="K103" s="26">
        <v>0.81090682546049475</v>
      </c>
    </row>
    <row r="104" spans="1:12" x14ac:dyDescent="0.25">
      <c r="A104" s="5" t="s">
        <v>10</v>
      </c>
      <c r="B104" s="25">
        <v>0.93759406090298014</v>
      </c>
      <c r="C104" s="25"/>
      <c r="D104" s="26">
        <v>0.93759406090298014</v>
      </c>
      <c r="E104" s="26">
        <v>0.93759406090298014</v>
      </c>
      <c r="F104" s="26">
        <v>0.93759406090298014</v>
      </c>
      <c r="G104" s="26">
        <v>0.93759406090298014</v>
      </c>
    </row>
    <row r="105" spans="1:12" x14ac:dyDescent="0.25">
      <c r="A105" s="5" t="s">
        <v>16</v>
      </c>
      <c r="B105" s="25">
        <v>4.4963737131373786E-4</v>
      </c>
      <c r="C105" s="25"/>
      <c r="D105" s="26" t="s">
        <v>41</v>
      </c>
      <c r="E105" s="26" t="s">
        <v>41</v>
      </c>
      <c r="F105" s="26" t="s">
        <v>41</v>
      </c>
      <c r="G105" s="26" t="s">
        <v>41</v>
      </c>
    </row>
    <row r="106" spans="1:12" x14ac:dyDescent="0.25">
      <c r="A106" s="5" t="s">
        <v>23</v>
      </c>
      <c r="B106" s="25">
        <v>4.0933625000947444E-4</v>
      </c>
      <c r="C106" s="25"/>
      <c r="D106" s="26" t="s">
        <v>41</v>
      </c>
      <c r="E106" s="26" t="s">
        <v>41</v>
      </c>
      <c r="F106" s="26" t="s">
        <v>41</v>
      </c>
      <c r="G106" s="26" t="s">
        <v>41</v>
      </c>
    </row>
    <row r="107" spans="1:12" x14ac:dyDescent="0.25">
      <c r="A107" s="5" t="s">
        <v>24</v>
      </c>
      <c r="B107" s="25">
        <v>2.7892675373606137E-3</v>
      </c>
      <c r="C107" s="25"/>
      <c r="D107" s="26" t="s">
        <v>41</v>
      </c>
      <c r="E107" s="26" t="s">
        <v>41</v>
      </c>
      <c r="F107" s="26" t="s">
        <v>41</v>
      </c>
      <c r="G107" s="26" t="s">
        <v>41</v>
      </c>
    </row>
    <row r="108" spans="1:12" x14ac:dyDescent="0.25">
      <c r="A108" s="5" t="s">
        <v>13</v>
      </c>
      <c r="B108" s="25">
        <v>9.1112440967869544E-3</v>
      </c>
      <c r="C108" s="25"/>
      <c r="D108" s="26" t="s">
        <v>41</v>
      </c>
      <c r="E108" s="26" t="s">
        <v>41</v>
      </c>
      <c r="F108" s="26" t="s">
        <v>41</v>
      </c>
      <c r="G108" s="26" t="s">
        <v>41</v>
      </c>
    </row>
    <row r="109" spans="1:12" x14ac:dyDescent="0.25">
      <c r="A109" s="5" t="s">
        <v>14</v>
      </c>
      <c r="B109" s="25">
        <v>0.35049264539324421</v>
      </c>
      <c r="C109" s="25"/>
      <c r="D109" s="26">
        <v>0.35049264539324421</v>
      </c>
      <c r="E109" s="26">
        <v>0.35049264539324421</v>
      </c>
      <c r="F109" s="26" t="s">
        <v>41</v>
      </c>
      <c r="G109" s="26" t="s">
        <v>41</v>
      </c>
    </row>
    <row r="110" spans="1:12" x14ac:dyDescent="0.25">
      <c r="A110" s="5" t="s">
        <v>19</v>
      </c>
      <c r="B110" s="25">
        <v>0.12824915802465139</v>
      </c>
      <c r="C110" s="25"/>
      <c r="D110" s="26">
        <v>0.12824915802465139</v>
      </c>
      <c r="E110" s="26" t="s">
        <v>41</v>
      </c>
      <c r="F110" s="26" t="s">
        <v>41</v>
      </c>
      <c r="G110" s="26" t="s">
        <v>41</v>
      </c>
    </row>
    <row r="111" spans="1:12" x14ac:dyDescent="0.25">
      <c r="A111" s="11" t="s">
        <v>18</v>
      </c>
      <c r="B111" s="25">
        <v>3.3611895508505019E-2</v>
      </c>
      <c r="C111" s="25"/>
      <c r="D111" s="26" t="s">
        <v>41</v>
      </c>
      <c r="E111" s="26" t="s">
        <v>41</v>
      </c>
      <c r="F111" s="26" t="s">
        <v>41</v>
      </c>
      <c r="G111" s="26" t="s">
        <v>41</v>
      </c>
    </row>
    <row r="112" spans="1:12" x14ac:dyDescent="0.25">
      <c r="A112" s="6" t="s">
        <v>20</v>
      </c>
      <c r="B112" s="25">
        <v>7.1178708046294142E-2</v>
      </c>
      <c r="C112" s="25"/>
      <c r="D112" s="26" t="s">
        <v>41</v>
      </c>
      <c r="E112" s="26" t="s">
        <v>41</v>
      </c>
      <c r="F112" s="26" t="s">
        <v>41</v>
      </c>
      <c r="G112" s="26" t="s">
        <v>41</v>
      </c>
    </row>
    <row r="113" spans="1:12" x14ac:dyDescent="0.25">
      <c r="A113" s="6" t="s">
        <v>21</v>
      </c>
      <c r="B113" s="25">
        <v>0.32144321178581203</v>
      </c>
      <c r="C113" s="25"/>
      <c r="D113" s="26">
        <v>0.32144321178581203</v>
      </c>
      <c r="E113" s="26">
        <v>0.32144321178581203</v>
      </c>
      <c r="F113" s="26" t="s">
        <v>41</v>
      </c>
      <c r="G113" s="26" t="s">
        <v>41</v>
      </c>
    </row>
    <row r="114" spans="1:12" x14ac:dyDescent="0.25">
      <c r="A114" s="6" t="s">
        <v>22</v>
      </c>
      <c r="B114" s="25">
        <v>7.1069767019007968E-2</v>
      </c>
      <c r="C114" s="25"/>
      <c r="D114" s="26" t="s">
        <v>41</v>
      </c>
      <c r="E114" s="26" t="s">
        <v>41</v>
      </c>
      <c r="F114" s="26" t="s">
        <v>41</v>
      </c>
      <c r="G114" s="26" t="s">
        <v>41</v>
      </c>
    </row>
    <row r="115" spans="1:12" x14ac:dyDescent="0.25">
      <c r="A115" s="6" t="s">
        <v>15</v>
      </c>
      <c r="B115" s="25">
        <v>0.24834014807457178</v>
      </c>
      <c r="C115" s="25"/>
      <c r="D115" s="26">
        <v>0.24834014807457178</v>
      </c>
      <c r="E115" s="26" t="s">
        <v>41</v>
      </c>
      <c r="F115" s="26" t="s">
        <v>41</v>
      </c>
      <c r="G115" s="26" t="s">
        <v>41</v>
      </c>
    </row>
    <row r="116" spans="1:12" x14ac:dyDescent="0.25">
      <c r="A116" s="6" t="s">
        <v>17</v>
      </c>
      <c r="B116" s="25">
        <v>1.3762832806281566E-3</v>
      </c>
      <c r="C116" s="25"/>
      <c r="D116" s="26" t="s">
        <v>41</v>
      </c>
      <c r="E116" s="26" t="s">
        <v>41</v>
      </c>
      <c r="F116" s="26" t="s">
        <v>41</v>
      </c>
      <c r="G116" s="26" t="s">
        <v>41</v>
      </c>
    </row>
    <row r="117" spans="1:12" x14ac:dyDescent="0.25">
      <c r="A117" s="6" t="s">
        <v>11</v>
      </c>
      <c r="B117" s="25">
        <v>0.54906088305700385</v>
      </c>
      <c r="C117" s="25"/>
      <c r="D117" s="26">
        <v>0.54906088305700385</v>
      </c>
      <c r="E117" s="26">
        <v>0.54906088305700385</v>
      </c>
      <c r="F117" s="26">
        <v>0.54906088305700385</v>
      </c>
      <c r="G117" s="26" t="s">
        <v>41</v>
      </c>
      <c r="I117" s="32" t="s">
        <v>28</v>
      </c>
      <c r="J117" s="32" t="s">
        <v>27</v>
      </c>
      <c r="K117" s="32" t="s">
        <v>26</v>
      </c>
      <c r="L117" s="32" t="s">
        <v>29</v>
      </c>
    </row>
    <row r="118" spans="1:12" ht="15.75" thickBot="1" x14ac:dyDescent="0.3">
      <c r="A118" s="6" t="s">
        <v>12</v>
      </c>
      <c r="B118" s="25">
        <v>0.27782925001081898</v>
      </c>
      <c r="C118" s="25"/>
      <c r="D118" s="26">
        <v>0.27782925001081898</v>
      </c>
      <c r="E118" s="26" t="s">
        <v>41</v>
      </c>
      <c r="F118" s="26" t="s">
        <v>41</v>
      </c>
      <c r="G118" s="26" t="s">
        <v>41</v>
      </c>
      <c r="I118" s="27">
        <v>2</v>
      </c>
      <c r="J118" s="27">
        <v>1</v>
      </c>
      <c r="K118" s="27">
        <v>1</v>
      </c>
      <c r="L118" s="27">
        <v>0</v>
      </c>
    </row>
    <row r="121" spans="1:12" x14ac:dyDescent="0.25">
      <c r="A121" s="17" t="s">
        <v>54</v>
      </c>
    </row>
    <row r="122" spans="1:12" x14ac:dyDescent="0.25">
      <c r="A122" s="15" t="s">
        <v>35</v>
      </c>
      <c r="B122" s="16" t="s">
        <v>37</v>
      </c>
      <c r="D122" s="15" t="s">
        <v>68</v>
      </c>
      <c r="I122" s="15" t="s">
        <v>66</v>
      </c>
    </row>
    <row r="123" spans="1:12" x14ac:dyDescent="0.25">
      <c r="A123" s="4" t="s">
        <v>30</v>
      </c>
      <c r="D123" s="9" t="s">
        <v>28</v>
      </c>
      <c r="E123" s="9" t="s">
        <v>27</v>
      </c>
      <c r="F123" s="9" t="s">
        <v>26</v>
      </c>
      <c r="G123" s="9" t="s">
        <v>29</v>
      </c>
      <c r="I123" s="9" t="s">
        <v>28</v>
      </c>
      <c r="J123" s="9" t="s">
        <v>27</v>
      </c>
      <c r="K123" s="9" t="s">
        <v>26</v>
      </c>
      <c r="L123" s="9" t="s">
        <v>29</v>
      </c>
    </row>
    <row r="124" spans="1:12" ht="15.75" thickBot="1" x14ac:dyDescent="0.3">
      <c r="A124" s="5" t="s">
        <v>1</v>
      </c>
      <c r="B124" s="25">
        <v>0.65383611617367265</v>
      </c>
      <c r="C124" s="25"/>
      <c r="D124" s="26">
        <v>0.65383611617367265</v>
      </c>
      <c r="E124" s="26">
        <v>0.65383611617367265</v>
      </c>
      <c r="F124" s="26">
        <v>0.65383611617367265</v>
      </c>
      <c r="G124" s="26" t="s">
        <v>41</v>
      </c>
      <c r="I124" s="28">
        <v>21</v>
      </c>
      <c r="J124" s="28">
        <v>18</v>
      </c>
      <c r="K124" s="28">
        <v>15</v>
      </c>
      <c r="L124" s="28">
        <v>13</v>
      </c>
    </row>
    <row r="125" spans="1:12" x14ac:dyDescent="0.25">
      <c r="A125" s="5" t="s">
        <v>2</v>
      </c>
      <c r="B125" s="25">
        <v>0.86223908348970646</v>
      </c>
      <c r="C125" s="25"/>
      <c r="D125" s="26">
        <v>0.86223908348970646</v>
      </c>
      <c r="E125" s="26">
        <v>0.86223908348970646</v>
      </c>
      <c r="F125" s="26">
        <v>0.86223908348970646</v>
      </c>
      <c r="G125" s="26">
        <v>0.86223908348970646</v>
      </c>
      <c r="I125" s="9" t="s">
        <v>31</v>
      </c>
      <c r="J125" s="9" t="s">
        <v>31</v>
      </c>
      <c r="K125" s="9" t="s">
        <v>31</v>
      </c>
      <c r="L125" s="9" t="s">
        <v>31</v>
      </c>
    </row>
    <row r="126" spans="1:12" x14ac:dyDescent="0.25">
      <c r="A126" s="5" t="s">
        <v>3</v>
      </c>
      <c r="B126" s="25">
        <v>0.63222743640955137</v>
      </c>
      <c r="C126" s="25"/>
      <c r="D126" s="26">
        <v>0.63222743640955137</v>
      </c>
      <c r="E126" s="26">
        <v>0.63222743640955137</v>
      </c>
      <c r="F126" s="26">
        <v>0.63222743640955137</v>
      </c>
      <c r="G126" s="26" t="s">
        <v>41</v>
      </c>
      <c r="I126" s="24">
        <v>87.5</v>
      </c>
      <c r="J126" s="24">
        <v>75</v>
      </c>
      <c r="K126" s="24">
        <v>62.5</v>
      </c>
      <c r="L126" s="24">
        <v>54.166666666666664</v>
      </c>
    </row>
    <row r="127" spans="1:12" x14ac:dyDescent="0.25">
      <c r="A127" s="5" t="s">
        <v>4</v>
      </c>
      <c r="B127" s="25">
        <v>0.70748437421115473</v>
      </c>
      <c r="C127" s="25"/>
      <c r="D127" s="26">
        <v>0.70748437421115473</v>
      </c>
      <c r="E127" s="26">
        <v>0.70748437421115473</v>
      </c>
      <c r="F127" s="26">
        <v>0.70748437421115473</v>
      </c>
      <c r="G127" s="26">
        <v>0.70748437421115473</v>
      </c>
    </row>
    <row r="128" spans="1:12" x14ac:dyDescent="0.25">
      <c r="A128" s="5" t="s">
        <v>5</v>
      </c>
      <c r="B128" s="25">
        <v>0.90771096118510941</v>
      </c>
      <c r="C128" s="25"/>
      <c r="D128" s="26">
        <v>0.90771096118510941</v>
      </c>
      <c r="E128" s="26">
        <v>0.90771096118510941</v>
      </c>
      <c r="F128" s="26">
        <v>0.90771096118510941</v>
      </c>
      <c r="G128" s="26">
        <v>0.90771096118510941</v>
      </c>
    </row>
    <row r="129" spans="1:11" x14ac:dyDescent="0.25">
      <c r="A129" s="5" t="s">
        <v>6</v>
      </c>
      <c r="B129" s="25">
        <v>7.0134636826330718E-3</v>
      </c>
      <c r="C129" s="25"/>
      <c r="D129" s="26" t="s">
        <v>41</v>
      </c>
      <c r="E129" s="26" t="s">
        <v>41</v>
      </c>
      <c r="F129" s="26" t="s">
        <v>41</v>
      </c>
      <c r="G129" s="26" t="s">
        <v>41</v>
      </c>
    </row>
    <row r="130" spans="1:11" x14ac:dyDescent="0.25">
      <c r="A130" s="5" t="s">
        <v>7</v>
      </c>
      <c r="B130" s="25">
        <v>0.75712310424583129</v>
      </c>
      <c r="C130" s="25"/>
      <c r="D130" s="26">
        <v>0.75712310424583129</v>
      </c>
      <c r="E130" s="26">
        <v>0.75712310424583129</v>
      </c>
      <c r="F130" s="26">
        <v>0.75712310424583129</v>
      </c>
      <c r="G130" s="26">
        <v>0.75712310424583129</v>
      </c>
    </row>
    <row r="131" spans="1:11" x14ac:dyDescent="0.25">
      <c r="A131" s="5" t="s">
        <v>8</v>
      </c>
      <c r="B131" s="25">
        <v>0.817267062976062</v>
      </c>
      <c r="C131" s="25"/>
      <c r="D131" s="26">
        <v>0.817267062976062</v>
      </c>
      <c r="E131" s="26">
        <v>0.817267062976062</v>
      </c>
      <c r="F131" s="26">
        <v>0.817267062976062</v>
      </c>
      <c r="G131" s="26">
        <v>0.817267062976062</v>
      </c>
      <c r="I131" s="15" t="s">
        <v>38</v>
      </c>
    </row>
    <row r="132" spans="1:11" x14ac:dyDescent="0.25">
      <c r="A132" s="5" t="s">
        <v>9</v>
      </c>
      <c r="B132" s="25">
        <v>0.33664495782342901</v>
      </c>
      <c r="C132" s="25"/>
      <c r="D132" s="26">
        <v>0.33664495782342901</v>
      </c>
      <c r="E132" s="26">
        <v>0.33664495782342901</v>
      </c>
      <c r="F132" s="26" t="s">
        <v>41</v>
      </c>
      <c r="G132" s="26" t="s">
        <v>41</v>
      </c>
      <c r="I132" s="2"/>
      <c r="J132" s="2"/>
      <c r="K132" s="26">
        <v>0.83214395267039287</v>
      </c>
    </row>
    <row r="133" spans="1:11" x14ac:dyDescent="0.25">
      <c r="A133" s="5" t="s">
        <v>10</v>
      </c>
      <c r="B133" s="25">
        <v>0.95895499597346778</v>
      </c>
      <c r="C133" s="25"/>
      <c r="D133" s="26">
        <v>0.95895499597346778</v>
      </c>
      <c r="E133" s="26">
        <v>0.95895499597346778</v>
      </c>
      <c r="F133" s="26">
        <v>0.95895499597346778</v>
      </c>
      <c r="G133" s="26">
        <v>0.95895499597346778</v>
      </c>
    </row>
    <row r="134" spans="1:11" x14ac:dyDescent="0.25">
      <c r="A134" s="5" t="s">
        <v>16</v>
      </c>
      <c r="B134" s="25">
        <v>0.20044739649425311</v>
      </c>
      <c r="C134" s="25"/>
      <c r="D134" s="26">
        <v>0.20044739649425311</v>
      </c>
      <c r="E134" s="26" t="s">
        <v>41</v>
      </c>
      <c r="F134" s="26" t="s">
        <v>41</v>
      </c>
      <c r="G134" s="26" t="s">
        <v>41</v>
      </c>
    </row>
    <row r="135" spans="1:11" x14ac:dyDescent="0.25">
      <c r="A135" s="5" t="s">
        <v>23</v>
      </c>
      <c r="B135" s="25">
        <v>0.78870561012217921</v>
      </c>
      <c r="C135" s="25"/>
      <c r="D135" s="26">
        <v>0.78870561012217921</v>
      </c>
      <c r="E135" s="26">
        <v>0.78870561012217921</v>
      </c>
      <c r="F135" s="26">
        <v>0.78870561012217921</v>
      </c>
      <c r="G135" s="26">
        <v>0.78870561012217921</v>
      </c>
    </row>
    <row r="136" spans="1:11" x14ac:dyDescent="0.25">
      <c r="A136" s="5" t="s">
        <v>24</v>
      </c>
      <c r="B136" s="25">
        <v>0.92764694807152248</v>
      </c>
      <c r="C136" s="25"/>
      <c r="D136" s="26">
        <v>0.92764694807152248</v>
      </c>
      <c r="E136" s="26">
        <v>0.92764694807152248</v>
      </c>
      <c r="F136" s="26">
        <v>0.92764694807152248</v>
      </c>
      <c r="G136" s="26">
        <v>0.92764694807152248</v>
      </c>
    </row>
    <row r="137" spans="1:11" x14ac:dyDescent="0.25">
      <c r="A137" s="5" t="s">
        <v>13</v>
      </c>
      <c r="B137" s="25">
        <v>0.79833914766571201</v>
      </c>
      <c r="C137" s="25"/>
      <c r="D137" s="26">
        <v>0.79833914766571201</v>
      </c>
      <c r="E137" s="26">
        <v>0.79833914766571201</v>
      </c>
      <c r="F137" s="26">
        <v>0.79833914766571201</v>
      </c>
      <c r="G137" s="26">
        <v>0.79833914766571201</v>
      </c>
    </row>
    <row r="138" spans="1:11" x14ac:dyDescent="0.25">
      <c r="A138" s="5" t="s">
        <v>14</v>
      </c>
      <c r="B138" s="25">
        <v>0.76161971542878493</v>
      </c>
      <c r="C138" s="25"/>
      <c r="D138" s="26">
        <v>0.76161971542878493</v>
      </c>
      <c r="E138" s="26">
        <v>0.76161971542878493</v>
      </c>
      <c r="F138" s="26">
        <v>0.76161971542878493</v>
      </c>
      <c r="G138" s="26">
        <v>0.76161971542878493</v>
      </c>
    </row>
    <row r="139" spans="1:11" x14ac:dyDescent="0.25">
      <c r="A139" s="5" t="s">
        <v>19</v>
      </c>
      <c r="B139" s="25">
        <v>0.35379199084074298</v>
      </c>
      <c r="C139" s="25"/>
      <c r="D139" s="26">
        <v>0.35379199084074298</v>
      </c>
      <c r="E139" s="26">
        <v>0.35379199084074298</v>
      </c>
      <c r="F139" s="26" t="s">
        <v>41</v>
      </c>
      <c r="G139" s="26" t="s">
        <v>41</v>
      </c>
    </row>
    <row r="140" spans="1:11" x14ac:dyDescent="0.25">
      <c r="A140" s="11" t="s">
        <v>18</v>
      </c>
      <c r="B140" s="25">
        <v>0.28369754056177476</v>
      </c>
      <c r="C140" s="25"/>
      <c r="D140" s="26">
        <v>0.28369754056177476</v>
      </c>
      <c r="E140" s="26" t="s">
        <v>41</v>
      </c>
      <c r="F140" s="26" t="s">
        <v>41</v>
      </c>
      <c r="G140" s="26" t="s">
        <v>41</v>
      </c>
    </row>
    <row r="141" spans="1:11" x14ac:dyDescent="0.25">
      <c r="A141" s="6" t="s">
        <v>20</v>
      </c>
      <c r="B141" s="25">
        <v>0.31275903377243974</v>
      </c>
      <c r="C141" s="25"/>
      <c r="D141" s="26">
        <v>0.31275903377243974</v>
      </c>
      <c r="E141" s="26">
        <v>0.31275903377243974</v>
      </c>
      <c r="F141" s="26" t="s">
        <v>41</v>
      </c>
      <c r="G141" s="26" t="s">
        <v>41</v>
      </c>
    </row>
    <row r="142" spans="1:11" x14ac:dyDescent="0.25">
      <c r="A142" s="6" t="s">
        <v>21</v>
      </c>
      <c r="B142" s="25">
        <v>0.83903553387617125</v>
      </c>
      <c r="C142" s="25"/>
      <c r="D142" s="26">
        <v>0.83903553387617125</v>
      </c>
      <c r="E142" s="26">
        <v>0.83903553387617125</v>
      </c>
      <c r="F142" s="26">
        <v>0.83903553387617125</v>
      </c>
      <c r="G142" s="26">
        <v>0.83903553387617125</v>
      </c>
    </row>
    <row r="143" spans="1:11" x14ac:dyDescent="0.25">
      <c r="A143" s="6" t="s">
        <v>22</v>
      </c>
      <c r="B143" s="25">
        <v>8.6611251418458046E-3</v>
      </c>
      <c r="C143" s="25"/>
      <c r="D143" s="26" t="s">
        <v>41</v>
      </c>
      <c r="E143" s="26" t="s">
        <v>41</v>
      </c>
      <c r="F143" s="26" t="s">
        <v>41</v>
      </c>
      <c r="G143" s="26" t="s">
        <v>41</v>
      </c>
    </row>
    <row r="144" spans="1:11" x14ac:dyDescent="0.25">
      <c r="A144" s="6" t="s">
        <v>15</v>
      </c>
      <c r="B144" s="25">
        <v>0.88539264087595282</v>
      </c>
      <c r="C144" s="25"/>
      <c r="D144" s="26">
        <v>0.88539264087595282</v>
      </c>
      <c r="E144" s="26">
        <v>0.88539264087595282</v>
      </c>
      <c r="F144" s="26">
        <v>0.88539264087595282</v>
      </c>
      <c r="G144" s="26">
        <v>0.88539264087595282</v>
      </c>
    </row>
    <row r="145" spans="1:12" x14ac:dyDescent="0.25">
      <c r="A145" s="6" t="s">
        <v>17</v>
      </c>
      <c r="B145" s="25">
        <v>4.1577830410710458E-3</v>
      </c>
      <c r="C145" s="25"/>
      <c r="D145" s="26" t="s">
        <v>41</v>
      </c>
      <c r="E145" s="26" t="s">
        <v>41</v>
      </c>
      <c r="F145" s="26" t="s">
        <v>41</v>
      </c>
      <c r="G145" s="26" t="s">
        <v>41</v>
      </c>
    </row>
    <row r="146" spans="1:12" x14ac:dyDescent="0.25">
      <c r="A146" s="6" t="s">
        <v>11</v>
      </c>
      <c r="B146" s="25">
        <v>0.80635220659345297</v>
      </c>
      <c r="C146" s="25"/>
      <c r="D146" s="26">
        <v>0.80635220659345297</v>
      </c>
      <c r="E146" s="26">
        <v>0.80635220659345297</v>
      </c>
      <c r="F146" s="26">
        <v>0.80635220659345297</v>
      </c>
      <c r="G146" s="26">
        <v>0.80635220659345297</v>
      </c>
      <c r="I146" s="32" t="s">
        <v>28</v>
      </c>
      <c r="J146" s="32" t="s">
        <v>27</v>
      </c>
      <c r="K146" s="32" t="s">
        <v>26</v>
      </c>
      <c r="L146" s="32" t="s">
        <v>29</v>
      </c>
    </row>
    <row r="147" spans="1:12" ht="15.75" thickBot="1" x14ac:dyDescent="0.3">
      <c r="A147" s="6" t="s">
        <v>12</v>
      </c>
      <c r="B147" s="25">
        <v>0.25063327856400636</v>
      </c>
      <c r="C147" s="25"/>
      <c r="D147" s="26">
        <v>0.25063327856400636</v>
      </c>
      <c r="E147" s="26" t="s">
        <v>41</v>
      </c>
      <c r="F147" s="26" t="s">
        <v>41</v>
      </c>
      <c r="G147" s="26" t="s">
        <v>41</v>
      </c>
      <c r="I147" s="27">
        <v>2</v>
      </c>
      <c r="J147" s="27">
        <v>1</v>
      </c>
      <c r="K147" s="27">
        <v>1</v>
      </c>
      <c r="L147" s="27">
        <v>1</v>
      </c>
    </row>
    <row r="150" spans="1:12" x14ac:dyDescent="0.25">
      <c r="A150" s="17" t="s">
        <v>56</v>
      </c>
    </row>
    <row r="151" spans="1:12" x14ac:dyDescent="0.25">
      <c r="A151" s="15" t="s">
        <v>35</v>
      </c>
      <c r="B151" s="16" t="s">
        <v>37</v>
      </c>
      <c r="D151" s="15" t="s">
        <v>68</v>
      </c>
      <c r="I151" s="15" t="s">
        <v>66</v>
      </c>
    </row>
    <row r="152" spans="1:12" x14ac:dyDescent="0.25">
      <c r="A152" s="4" t="s">
        <v>30</v>
      </c>
      <c r="D152" s="9" t="s">
        <v>28</v>
      </c>
      <c r="E152" s="9" t="s">
        <v>27</v>
      </c>
      <c r="F152" s="9" t="s">
        <v>26</v>
      </c>
      <c r="G152" s="9" t="s">
        <v>29</v>
      </c>
      <c r="I152" s="9" t="s">
        <v>28</v>
      </c>
      <c r="J152" s="9" t="s">
        <v>27</v>
      </c>
      <c r="K152" s="9" t="s">
        <v>26</v>
      </c>
      <c r="L152" s="9" t="s">
        <v>29</v>
      </c>
    </row>
    <row r="153" spans="1:12" ht="15.75" thickBot="1" x14ac:dyDescent="0.3">
      <c r="A153" s="5" t="s">
        <v>1</v>
      </c>
      <c r="B153" s="25">
        <v>0.8040690690729756</v>
      </c>
      <c r="C153" s="25"/>
      <c r="D153" s="26">
        <v>0.8040690690729756</v>
      </c>
      <c r="E153" s="26">
        <v>0.8040690690729756</v>
      </c>
      <c r="F153" s="26">
        <v>0.8040690690729756</v>
      </c>
      <c r="G153" s="26">
        <v>0.8040690690729756</v>
      </c>
      <c r="I153" s="28">
        <v>20</v>
      </c>
      <c r="J153" s="28">
        <v>17</v>
      </c>
      <c r="K153" s="28">
        <v>10</v>
      </c>
      <c r="L153" s="28">
        <v>7</v>
      </c>
    </row>
    <row r="154" spans="1:12" x14ac:dyDescent="0.25">
      <c r="A154" s="5" t="s">
        <v>2</v>
      </c>
      <c r="B154" s="25">
        <v>0.44695377584752577</v>
      </c>
      <c r="C154" s="25"/>
      <c r="D154" s="26">
        <v>0.44695377584752577</v>
      </c>
      <c r="E154" s="26">
        <v>0.44695377584752577</v>
      </c>
      <c r="F154" s="26" t="s">
        <v>41</v>
      </c>
      <c r="G154" s="26" t="s">
        <v>41</v>
      </c>
      <c r="I154" s="9" t="s">
        <v>31</v>
      </c>
      <c r="J154" s="9" t="s">
        <v>31</v>
      </c>
      <c r="K154" s="9" t="s">
        <v>31</v>
      </c>
      <c r="L154" s="9" t="s">
        <v>31</v>
      </c>
    </row>
    <row r="155" spans="1:12" x14ac:dyDescent="0.25">
      <c r="A155" s="5" t="s">
        <v>3</v>
      </c>
      <c r="B155" s="25">
        <v>0.49637275852388218</v>
      </c>
      <c r="C155" s="25"/>
      <c r="D155" s="26">
        <v>0.49637275852388218</v>
      </c>
      <c r="E155" s="26">
        <v>0.49637275852388218</v>
      </c>
      <c r="F155" s="26" t="s">
        <v>41</v>
      </c>
      <c r="G155" s="26" t="s">
        <v>41</v>
      </c>
      <c r="I155" s="24">
        <v>83.333333333333343</v>
      </c>
      <c r="J155" s="24">
        <v>70.833333333333343</v>
      </c>
      <c r="K155" s="24">
        <v>41.666666666666671</v>
      </c>
      <c r="L155" s="24">
        <v>29.166666666666668</v>
      </c>
    </row>
    <row r="156" spans="1:12" x14ac:dyDescent="0.25">
      <c r="A156" s="5" t="s">
        <v>4</v>
      </c>
      <c r="B156" s="25">
        <v>0.43234013015844835</v>
      </c>
      <c r="C156" s="25"/>
      <c r="D156" s="26">
        <v>0.43234013015844835</v>
      </c>
      <c r="E156" s="26">
        <v>0.43234013015844835</v>
      </c>
      <c r="F156" s="26" t="s">
        <v>41</v>
      </c>
      <c r="G156" s="26" t="s">
        <v>41</v>
      </c>
    </row>
    <row r="157" spans="1:12" x14ac:dyDescent="0.25">
      <c r="A157" s="5" t="s">
        <v>5</v>
      </c>
      <c r="B157" s="25">
        <v>0.7567976243997786</v>
      </c>
      <c r="C157" s="25"/>
      <c r="D157" s="26">
        <v>0.7567976243997786</v>
      </c>
      <c r="E157" s="26">
        <v>0.7567976243997786</v>
      </c>
      <c r="F157" s="26">
        <v>0.7567976243997786</v>
      </c>
      <c r="G157" s="26">
        <v>0.7567976243997786</v>
      </c>
    </row>
    <row r="158" spans="1:12" x14ac:dyDescent="0.25">
      <c r="A158" s="5" t="s">
        <v>6</v>
      </c>
      <c r="B158" s="25">
        <v>0.22082168095072077</v>
      </c>
      <c r="C158" s="25"/>
      <c r="D158" s="26">
        <v>0.22082168095072077</v>
      </c>
      <c r="E158" s="26" t="s">
        <v>41</v>
      </c>
      <c r="F158" s="26" t="s">
        <v>41</v>
      </c>
      <c r="G158" s="26" t="s">
        <v>41</v>
      </c>
    </row>
    <row r="159" spans="1:12" x14ac:dyDescent="0.25">
      <c r="A159" s="5" t="s">
        <v>7</v>
      </c>
      <c r="B159" s="25">
        <v>0.73752725171633438</v>
      </c>
      <c r="C159" s="25"/>
      <c r="D159" s="26">
        <v>0.73752725171633438</v>
      </c>
      <c r="E159" s="26">
        <v>0.73752725171633438</v>
      </c>
      <c r="F159" s="26">
        <v>0.73752725171633438</v>
      </c>
      <c r="G159" s="26">
        <v>0.73752725171633438</v>
      </c>
    </row>
    <row r="160" spans="1:12" x14ac:dyDescent="0.25">
      <c r="A160" s="5" t="s">
        <v>8</v>
      </c>
      <c r="B160" s="25">
        <v>0.59284721938821905</v>
      </c>
      <c r="C160" s="25"/>
      <c r="D160" s="26">
        <v>0.59284721938821905</v>
      </c>
      <c r="E160" s="26">
        <v>0.59284721938821905</v>
      </c>
      <c r="F160" s="26">
        <v>0.59284721938821905</v>
      </c>
      <c r="G160" s="26" t="s">
        <v>41</v>
      </c>
      <c r="I160" s="15" t="s">
        <v>38</v>
      </c>
    </row>
    <row r="161" spans="1:12" x14ac:dyDescent="0.25">
      <c r="A161" s="5" t="s">
        <v>9</v>
      </c>
      <c r="B161" s="25">
        <v>0.30267004039106532</v>
      </c>
      <c r="C161" s="25"/>
      <c r="D161" s="26">
        <v>0.30267004039106532</v>
      </c>
      <c r="E161" s="26">
        <v>0.30267004039106532</v>
      </c>
      <c r="F161" s="26" t="s">
        <v>41</v>
      </c>
      <c r="G161" s="26" t="s">
        <v>41</v>
      </c>
      <c r="I161" s="2"/>
      <c r="J161" s="2"/>
      <c r="K161" s="26">
        <v>0.74566309711627399</v>
      </c>
    </row>
    <row r="162" spans="1:12" x14ac:dyDescent="0.25">
      <c r="A162" s="5" t="s">
        <v>10</v>
      </c>
      <c r="B162" s="25">
        <v>0.1006269917290398</v>
      </c>
      <c r="C162" s="25"/>
      <c r="D162" s="26">
        <v>0.1006269917290398</v>
      </c>
      <c r="E162" s="26" t="s">
        <v>41</v>
      </c>
      <c r="F162" s="26" t="s">
        <v>41</v>
      </c>
      <c r="G162" s="26" t="s">
        <v>41</v>
      </c>
    </row>
    <row r="163" spans="1:12" x14ac:dyDescent="0.25">
      <c r="A163" s="5" t="s">
        <v>16</v>
      </c>
      <c r="B163" s="25">
        <v>0.32744865231238884</v>
      </c>
      <c r="C163" s="25"/>
      <c r="D163" s="26">
        <v>0.32744865231238884</v>
      </c>
      <c r="E163" s="26">
        <v>0.32744865231238884</v>
      </c>
      <c r="F163" s="26" t="s">
        <v>41</v>
      </c>
      <c r="G163" s="26" t="s">
        <v>41</v>
      </c>
    </row>
    <row r="164" spans="1:12" x14ac:dyDescent="0.25">
      <c r="A164" s="5" t="s">
        <v>23</v>
      </c>
      <c r="B164" s="25">
        <v>0.71149197868829794</v>
      </c>
      <c r="C164" s="25"/>
      <c r="D164" s="26">
        <v>0.71149197868829794</v>
      </c>
      <c r="E164" s="26">
        <v>0.71149197868829794</v>
      </c>
      <c r="F164" s="26">
        <v>0.71149197868829794</v>
      </c>
      <c r="G164" s="26">
        <v>0.71149197868829794</v>
      </c>
    </row>
    <row r="165" spans="1:12" x14ac:dyDescent="0.25">
      <c r="A165" s="5" t="s">
        <v>24</v>
      </c>
      <c r="B165" s="25">
        <v>0.78940021085899237</v>
      </c>
      <c r="C165" s="25"/>
      <c r="D165" s="26">
        <v>0.78940021085899237</v>
      </c>
      <c r="E165" s="26">
        <v>0.78940021085899237</v>
      </c>
      <c r="F165" s="26">
        <v>0.78940021085899237</v>
      </c>
      <c r="G165" s="26">
        <v>0.78940021085899237</v>
      </c>
    </row>
    <row r="166" spans="1:12" x14ac:dyDescent="0.25">
      <c r="A166" s="5" t="s">
        <v>13</v>
      </c>
      <c r="B166" s="25">
        <v>0.6632370602926323</v>
      </c>
      <c r="C166" s="25"/>
      <c r="D166" s="26">
        <v>0.6632370602926323</v>
      </c>
      <c r="E166" s="26">
        <v>0.6632370602926323</v>
      </c>
      <c r="F166" s="26">
        <v>0.6632370602926323</v>
      </c>
      <c r="G166" s="26" t="s">
        <v>41</v>
      </c>
    </row>
    <row r="167" spans="1:12" x14ac:dyDescent="0.25">
      <c r="A167" s="5" t="s">
        <v>14</v>
      </c>
      <c r="B167" s="25">
        <v>0.43331667872307778</v>
      </c>
      <c r="C167" s="25"/>
      <c r="D167" s="26">
        <v>0.43331667872307778</v>
      </c>
      <c r="E167" s="26">
        <v>0.43331667872307778</v>
      </c>
      <c r="F167" s="26" t="s">
        <v>41</v>
      </c>
      <c r="G167" s="26" t="s">
        <v>41</v>
      </c>
    </row>
    <row r="168" spans="1:12" x14ac:dyDescent="0.25">
      <c r="A168" s="5" t="s">
        <v>19</v>
      </c>
      <c r="B168" s="25">
        <v>8.2758557515534331E-4</v>
      </c>
      <c r="C168" s="25"/>
      <c r="D168" s="26" t="s">
        <v>41</v>
      </c>
      <c r="E168" s="26" t="s">
        <v>41</v>
      </c>
      <c r="F168" s="26" t="s">
        <v>41</v>
      </c>
      <c r="G168" s="26" t="s">
        <v>41</v>
      </c>
    </row>
    <row r="169" spans="1:12" x14ac:dyDescent="0.25">
      <c r="A169" s="11" t="s">
        <v>18</v>
      </c>
      <c r="B169" s="25">
        <v>0.70872301307284635</v>
      </c>
      <c r="C169" s="25"/>
      <c r="D169" s="26">
        <v>0.70872301307284635</v>
      </c>
      <c r="E169" s="26">
        <v>0.70872301307284635</v>
      </c>
      <c r="F169" s="26">
        <v>0.70872301307284635</v>
      </c>
      <c r="G169" s="26">
        <v>0.70872301307284635</v>
      </c>
    </row>
    <row r="170" spans="1:12" x14ac:dyDescent="0.25">
      <c r="A170" s="6" t="s">
        <v>20</v>
      </c>
      <c r="B170" s="25">
        <v>4.3218809778772994E-2</v>
      </c>
      <c r="C170" s="25"/>
      <c r="D170" s="26" t="s">
        <v>41</v>
      </c>
      <c r="E170" s="26" t="s">
        <v>41</v>
      </c>
      <c r="F170" s="26" t="s">
        <v>41</v>
      </c>
      <c r="G170" s="26" t="s">
        <v>41</v>
      </c>
    </row>
    <row r="171" spans="1:12" x14ac:dyDescent="0.25">
      <c r="A171" s="6" t="s">
        <v>21</v>
      </c>
      <c r="B171" s="25">
        <v>0.42249209853884612</v>
      </c>
      <c r="C171" s="25"/>
      <c r="D171" s="26">
        <v>0.42249209853884612</v>
      </c>
      <c r="E171" s="26">
        <v>0.42249209853884612</v>
      </c>
      <c r="F171" s="26" t="s">
        <v>41</v>
      </c>
      <c r="G171" s="26" t="s">
        <v>41</v>
      </c>
    </row>
    <row r="172" spans="1:12" x14ac:dyDescent="0.25">
      <c r="A172" s="6" t="s">
        <v>22</v>
      </c>
      <c r="B172" s="25">
        <v>0.54248908043069366</v>
      </c>
      <c r="C172" s="25"/>
      <c r="D172" s="26">
        <v>0.54248908043069366</v>
      </c>
      <c r="E172" s="26">
        <v>0.54248908043069366</v>
      </c>
      <c r="F172" s="26">
        <v>0.54248908043069366</v>
      </c>
      <c r="G172" s="26" t="s">
        <v>41</v>
      </c>
    </row>
    <row r="173" spans="1:12" x14ac:dyDescent="0.25">
      <c r="A173" s="6" t="s">
        <v>15</v>
      </c>
      <c r="B173" s="25">
        <v>0.22843980890760299</v>
      </c>
      <c r="C173" s="25"/>
      <c r="D173" s="26">
        <v>0.22843980890760299</v>
      </c>
      <c r="E173" s="26" t="s">
        <v>41</v>
      </c>
      <c r="F173" s="26" t="s">
        <v>41</v>
      </c>
      <c r="G173" s="26" t="s">
        <v>41</v>
      </c>
    </row>
    <row r="174" spans="1:12" x14ac:dyDescent="0.25">
      <c r="A174" s="6" t="s">
        <v>17</v>
      </c>
      <c r="B174" s="25">
        <v>2.3543545663650339E-2</v>
      </c>
      <c r="C174" s="25"/>
      <c r="D174" s="26" t="s">
        <v>41</v>
      </c>
      <c r="E174" s="26" t="s">
        <v>41</v>
      </c>
      <c r="F174" s="26" t="s">
        <v>41</v>
      </c>
      <c r="G174" s="26" t="s">
        <v>41</v>
      </c>
    </row>
    <row r="175" spans="1:12" x14ac:dyDescent="0.25">
      <c r="A175" s="6" t="s">
        <v>11</v>
      </c>
      <c r="B175" s="25">
        <v>0.71163253200469256</v>
      </c>
      <c r="C175" s="25"/>
      <c r="D175" s="26">
        <v>0.71163253200469256</v>
      </c>
      <c r="E175" s="26">
        <v>0.71163253200469256</v>
      </c>
      <c r="F175" s="26">
        <v>0.71163253200469256</v>
      </c>
      <c r="G175" s="26">
        <v>0.71163253200469256</v>
      </c>
      <c r="I175" s="32" t="s">
        <v>28</v>
      </c>
      <c r="J175" s="32" t="s">
        <v>27</v>
      </c>
      <c r="K175" s="32" t="s">
        <v>26</v>
      </c>
      <c r="L175" s="32" t="s">
        <v>29</v>
      </c>
    </row>
    <row r="176" spans="1:12" ht="15.75" thickBot="1" x14ac:dyDescent="0.3">
      <c r="A176" s="6" t="s">
        <v>12</v>
      </c>
      <c r="B176" s="25">
        <v>7.3099822158941397E-2</v>
      </c>
      <c r="C176" s="25"/>
      <c r="D176" s="26" t="s">
        <v>41</v>
      </c>
      <c r="E176" s="26" t="s">
        <v>41</v>
      </c>
      <c r="F176" s="26" t="s">
        <v>41</v>
      </c>
      <c r="G176" s="26" t="s">
        <v>41</v>
      </c>
      <c r="I176" s="27">
        <v>1</v>
      </c>
      <c r="J176" s="27">
        <v>1</v>
      </c>
      <c r="K176" s="27">
        <v>1</v>
      </c>
      <c r="L176" s="27">
        <v>1</v>
      </c>
    </row>
    <row r="179" spans="1:12" x14ac:dyDescent="0.25">
      <c r="A179" s="17" t="s">
        <v>58</v>
      </c>
    </row>
    <row r="180" spans="1:12" x14ac:dyDescent="0.25">
      <c r="A180" s="15" t="s">
        <v>35</v>
      </c>
      <c r="B180" s="16" t="s">
        <v>37</v>
      </c>
      <c r="D180" s="15" t="s">
        <v>68</v>
      </c>
      <c r="I180" s="15" t="s">
        <v>66</v>
      </c>
    </row>
    <row r="181" spans="1:12" x14ac:dyDescent="0.25">
      <c r="A181" s="4" t="s">
        <v>30</v>
      </c>
      <c r="D181" s="9" t="s">
        <v>28</v>
      </c>
      <c r="E181" s="9" t="s">
        <v>27</v>
      </c>
      <c r="F181" s="9" t="s">
        <v>26</v>
      </c>
      <c r="G181" s="9" t="s">
        <v>29</v>
      </c>
      <c r="I181" s="9" t="s">
        <v>28</v>
      </c>
      <c r="J181" s="9" t="s">
        <v>27</v>
      </c>
      <c r="K181" s="9" t="s">
        <v>26</v>
      </c>
      <c r="L181" s="9" t="s">
        <v>29</v>
      </c>
    </row>
    <row r="182" spans="1:12" ht="15.75" thickBot="1" x14ac:dyDescent="0.3">
      <c r="A182" s="5" t="s">
        <v>1</v>
      </c>
      <c r="B182" s="25">
        <v>0.77178172359770125</v>
      </c>
      <c r="C182" s="25"/>
      <c r="D182" s="26">
        <v>0.77178172359770125</v>
      </c>
      <c r="E182" s="26">
        <v>0.77178172359770125</v>
      </c>
      <c r="F182" s="26">
        <v>0.77178172359770125</v>
      </c>
      <c r="G182" s="26">
        <v>0.77178172359770125</v>
      </c>
      <c r="I182" s="28">
        <v>17</v>
      </c>
      <c r="J182" s="28">
        <v>12</v>
      </c>
      <c r="K182" s="28">
        <v>8</v>
      </c>
      <c r="L182" s="28">
        <v>3</v>
      </c>
    </row>
    <row r="183" spans="1:12" x14ac:dyDescent="0.25">
      <c r="A183" s="5" t="s">
        <v>2</v>
      </c>
      <c r="B183" s="25">
        <v>0.31509945676606738</v>
      </c>
      <c r="C183" s="25"/>
      <c r="D183" s="26">
        <v>0.31509945676606738</v>
      </c>
      <c r="E183" s="26">
        <v>0.31509945676606738</v>
      </c>
      <c r="F183" s="26" t="s">
        <v>41</v>
      </c>
      <c r="G183" s="26" t="s">
        <v>41</v>
      </c>
      <c r="I183" s="9" t="s">
        <v>31</v>
      </c>
      <c r="J183" s="9" t="s">
        <v>31</v>
      </c>
      <c r="K183" s="9" t="s">
        <v>31</v>
      </c>
      <c r="L183" s="9" t="s">
        <v>31</v>
      </c>
    </row>
    <row r="184" spans="1:12" x14ac:dyDescent="0.25">
      <c r="A184" s="5" t="s">
        <v>3</v>
      </c>
      <c r="B184" s="25">
        <v>0.32405083770796128</v>
      </c>
      <c r="C184" s="25"/>
      <c r="D184" s="26">
        <v>0.32405083770796128</v>
      </c>
      <c r="E184" s="26">
        <v>0.32405083770796128</v>
      </c>
      <c r="F184" s="26" t="s">
        <v>41</v>
      </c>
      <c r="G184" s="26" t="s">
        <v>41</v>
      </c>
      <c r="I184" s="24">
        <v>70.833333333333343</v>
      </c>
      <c r="J184" s="24">
        <v>50</v>
      </c>
      <c r="K184" s="24">
        <v>33.333333333333329</v>
      </c>
      <c r="L184" s="24">
        <v>12.5</v>
      </c>
    </row>
    <row r="185" spans="1:12" x14ac:dyDescent="0.25">
      <c r="A185" s="5" t="s">
        <v>4</v>
      </c>
      <c r="B185" s="25">
        <v>0.30505309736580788</v>
      </c>
      <c r="C185" s="25"/>
      <c r="D185" s="26">
        <v>0.30505309736580788</v>
      </c>
      <c r="E185" s="26">
        <v>0.30505309736580788</v>
      </c>
      <c r="F185" s="26" t="s">
        <v>41</v>
      </c>
      <c r="G185" s="26" t="s">
        <v>41</v>
      </c>
    </row>
    <row r="186" spans="1:12" x14ac:dyDescent="0.25">
      <c r="A186" s="5" t="s">
        <v>5</v>
      </c>
      <c r="B186" s="25">
        <v>0.71827395799939797</v>
      </c>
      <c r="C186" s="25"/>
      <c r="D186" s="26">
        <v>0.71827395799939797</v>
      </c>
      <c r="E186" s="26">
        <v>0.71827395799939797</v>
      </c>
      <c r="F186" s="26">
        <v>0.71827395799939797</v>
      </c>
      <c r="G186" s="26">
        <v>0.71827395799939797</v>
      </c>
    </row>
    <row r="187" spans="1:12" x14ac:dyDescent="0.25">
      <c r="A187" s="5" t="s">
        <v>6</v>
      </c>
      <c r="B187" s="25">
        <v>6.1843948810980489E-3</v>
      </c>
      <c r="C187" s="25"/>
      <c r="D187" s="26" t="s">
        <v>41</v>
      </c>
      <c r="E187" s="26" t="s">
        <v>41</v>
      </c>
      <c r="F187" s="26" t="s">
        <v>41</v>
      </c>
      <c r="G187" s="26" t="s">
        <v>41</v>
      </c>
    </row>
    <row r="188" spans="1:12" x14ac:dyDescent="0.25">
      <c r="A188" s="5" t="s">
        <v>7</v>
      </c>
      <c r="B188" s="25">
        <v>0.57063885468936337</v>
      </c>
      <c r="C188" s="25"/>
      <c r="D188" s="26">
        <v>0.57063885468936337</v>
      </c>
      <c r="E188" s="26">
        <v>0.57063885468936337</v>
      </c>
      <c r="F188" s="26">
        <v>0.57063885468936337</v>
      </c>
      <c r="G188" s="26" t="s">
        <v>41</v>
      </c>
    </row>
    <row r="189" spans="1:12" x14ac:dyDescent="0.25">
      <c r="A189" s="5" t="s">
        <v>8</v>
      </c>
      <c r="B189" s="25">
        <v>0.60431571804578232</v>
      </c>
      <c r="C189" s="25"/>
      <c r="D189" s="26">
        <v>0.60431571804578232</v>
      </c>
      <c r="E189" s="26">
        <v>0.60431571804578232</v>
      </c>
      <c r="F189" s="26">
        <v>0.60431571804578232</v>
      </c>
      <c r="G189" s="26" t="s">
        <v>41</v>
      </c>
      <c r="I189" s="15" t="s">
        <v>38</v>
      </c>
    </row>
    <row r="190" spans="1:12" x14ac:dyDescent="0.25">
      <c r="A190" s="5" t="s">
        <v>9</v>
      </c>
      <c r="B190" s="25">
        <v>0.24317096557921675</v>
      </c>
      <c r="C190" s="25"/>
      <c r="D190" s="26">
        <v>0.24317096557921675</v>
      </c>
      <c r="E190" s="26" t="s">
        <v>41</v>
      </c>
      <c r="F190" s="26" t="s">
        <v>41</v>
      </c>
      <c r="G190" s="26" t="s">
        <v>41</v>
      </c>
      <c r="K190" s="26">
        <v>0.74291832906936683</v>
      </c>
    </row>
    <row r="191" spans="1:12" x14ac:dyDescent="0.25">
      <c r="A191" s="5" t="s">
        <v>10</v>
      </c>
      <c r="B191" s="25">
        <v>0.1777599529249338</v>
      </c>
      <c r="C191" s="25"/>
      <c r="D191" s="26">
        <v>0.1777599529249338</v>
      </c>
      <c r="E191" s="26" t="s">
        <v>41</v>
      </c>
      <c r="F191" s="26" t="s">
        <v>41</v>
      </c>
      <c r="G191" s="26" t="s">
        <v>41</v>
      </c>
    </row>
    <row r="192" spans="1:12" x14ac:dyDescent="0.25">
      <c r="A192" s="5" t="s">
        <v>16</v>
      </c>
      <c r="B192" s="25">
        <v>4.7929291485588547E-2</v>
      </c>
      <c r="C192" s="25"/>
      <c r="D192" s="26" t="s">
        <v>41</v>
      </c>
      <c r="E192" s="26" t="s">
        <v>41</v>
      </c>
      <c r="F192" s="26" t="s">
        <v>41</v>
      </c>
      <c r="G192" s="26" t="s">
        <v>41</v>
      </c>
    </row>
    <row r="193" spans="1:12" x14ac:dyDescent="0.25">
      <c r="A193" s="5" t="s">
        <v>23</v>
      </c>
      <c r="B193" s="25">
        <v>0.60793043707744887</v>
      </c>
      <c r="C193" s="25"/>
      <c r="D193" s="26">
        <v>0.60793043707744887</v>
      </c>
      <c r="E193" s="26">
        <v>0.60793043707744887</v>
      </c>
      <c r="F193" s="26">
        <v>0.60793043707744887</v>
      </c>
      <c r="G193" s="26" t="s">
        <v>41</v>
      </c>
    </row>
    <row r="194" spans="1:12" x14ac:dyDescent="0.25">
      <c r="A194" s="5" t="s">
        <v>24</v>
      </c>
      <c r="B194" s="25">
        <v>0.73869930561100139</v>
      </c>
      <c r="C194" s="25"/>
      <c r="D194" s="26">
        <v>0.73869930561100139</v>
      </c>
      <c r="E194" s="26">
        <v>0.73869930561100139</v>
      </c>
      <c r="F194" s="26">
        <v>0.73869930561100139</v>
      </c>
      <c r="G194" s="26">
        <v>0.73869930561100139</v>
      </c>
    </row>
    <row r="195" spans="1:12" x14ac:dyDescent="0.25">
      <c r="A195" s="5" t="s">
        <v>13</v>
      </c>
      <c r="B195" s="25">
        <v>0.53084285813687604</v>
      </c>
      <c r="C195" s="25"/>
      <c r="D195" s="26">
        <v>0.53084285813687604</v>
      </c>
      <c r="E195" s="26">
        <v>0.53084285813687604</v>
      </c>
      <c r="F195" s="26">
        <v>0.53084285813687604</v>
      </c>
      <c r="G195" s="26" t="s">
        <v>41</v>
      </c>
    </row>
    <row r="196" spans="1:12" x14ac:dyDescent="0.25">
      <c r="A196" s="5" t="s">
        <v>14</v>
      </c>
      <c r="B196" s="25">
        <v>0.43271523032889725</v>
      </c>
      <c r="C196" s="25"/>
      <c r="D196" s="26">
        <v>0.43271523032889725</v>
      </c>
      <c r="E196" s="26">
        <v>0.43271523032889725</v>
      </c>
      <c r="F196" s="26" t="s">
        <v>41</v>
      </c>
      <c r="G196" s="26" t="s">
        <v>41</v>
      </c>
    </row>
    <row r="197" spans="1:12" x14ac:dyDescent="0.25">
      <c r="A197" s="5" t="s">
        <v>19</v>
      </c>
      <c r="B197" s="25">
        <v>3.8961603668485737E-4</v>
      </c>
      <c r="C197" s="25"/>
      <c r="D197" s="26" t="s">
        <v>41</v>
      </c>
      <c r="E197" s="26" t="s">
        <v>41</v>
      </c>
      <c r="F197" s="26" t="s">
        <v>41</v>
      </c>
      <c r="G197" s="26" t="s">
        <v>41</v>
      </c>
    </row>
    <row r="198" spans="1:12" x14ac:dyDescent="0.25">
      <c r="A198" s="11" t="s">
        <v>18</v>
      </c>
      <c r="B198" s="25">
        <v>0.29568759508879</v>
      </c>
      <c r="C198" s="25"/>
      <c r="D198" s="26">
        <v>0.29568759508879</v>
      </c>
      <c r="E198" s="26" t="s">
        <v>41</v>
      </c>
      <c r="F198" s="26" t="s">
        <v>41</v>
      </c>
      <c r="G198" s="26" t="s">
        <v>41</v>
      </c>
    </row>
    <row r="199" spans="1:12" x14ac:dyDescent="0.25">
      <c r="A199" s="6" t="s">
        <v>20</v>
      </c>
      <c r="B199" s="25">
        <v>1.4218228473109518E-2</v>
      </c>
      <c r="C199" s="25"/>
      <c r="D199" s="26" t="s">
        <v>41</v>
      </c>
      <c r="E199" s="26" t="s">
        <v>41</v>
      </c>
      <c r="F199" s="26" t="s">
        <v>41</v>
      </c>
      <c r="G199" s="26" t="s">
        <v>41</v>
      </c>
    </row>
    <row r="200" spans="1:12" x14ac:dyDescent="0.25">
      <c r="A200" s="6" t="s">
        <v>21</v>
      </c>
      <c r="B200" s="25">
        <v>0.20453200818442699</v>
      </c>
      <c r="C200" s="25"/>
      <c r="D200" s="26">
        <v>0.20453200818442699</v>
      </c>
      <c r="E200" s="26" t="s">
        <v>41</v>
      </c>
      <c r="F200" s="26" t="s">
        <v>41</v>
      </c>
      <c r="G200" s="26" t="s">
        <v>41</v>
      </c>
    </row>
    <row r="201" spans="1:12" x14ac:dyDescent="0.25">
      <c r="A201" s="6" t="s">
        <v>22</v>
      </c>
      <c r="B201" s="25">
        <v>0.27882663698630994</v>
      </c>
      <c r="C201" s="25"/>
      <c r="D201" s="26">
        <v>0.27882663698630994</v>
      </c>
      <c r="E201" s="26" t="s">
        <v>41</v>
      </c>
      <c r="F201" s="26" t="s">
        <v>41</v>
      </c>
      <c r="G201" s="26" t="s">
        <v>41</v>
      </c>
    </row>
    <row r="202" spans="1:12" x14ac:dyDescent="0.25">
      <c r="A202" s="6" t="s">
        <v>15</v>
      </c>
      <c r="B202" s="25">
        <v>7.9092339945870879E-3</v>
      </c>
      <c r="C202" s="25"/>
      <c r="D202" s="26" t="s">
        <v>41</v>
      </c>
      <c r="E202" s="26" t="s">
        <v>41</v>
      </c>
      <c r="F202" s="26" t="s">
        <v>41</v>
      </c>
      <c r="G202" s="26" t="s">
        <v>41</v>
      </c>
    </row>
    <row r="203" spans="1:12" x14ac:dyDescent="0.25">
      <c r="A203" s="6" t="s">
        <v>17</v>
      </c>
      <c r="B203" s="25">
        <v>3.1209015792879619E-3</v>
      </c>
      <c r="C203" s="25"/>
      <c r="D203" s="26" t="s">
        <v>41</v>
      </c>
      <c r="E203" s="26" t="s">
        <v>41</v>
      </c>
      <c r="F203" s="26" t="s">
        <v>41</v>
      </c>
      <c r="G203" s="26" t="s">
        <v>41</v>
      </c>
    </row>
    <row r="204" spans="1:12" x14ac:dyDescent="0.25">
      <c r="A204" s="6" t="s">
        <v>11</v>
      </c>
      <c r="B204" s="25">
        <v>0.53034902335391343</v>
      </c>
      <c r="C204" s="25"/>
      <c r="D204" s="26">
        <v>0.53034902335391343</v>
      </c>
      <c r="E204" s="26">
        <v>0.53034902335391343</v>
      </c>
      <c r="F204" s="26">
        <v>0.53034902335391343</v>
      </c>
      <c r="G204" s="26" t="s">
        <v>41</v>
      </c>
      <c r="I204" s="32" t="s">
        <v>28</v>
      </c>
      <c r="J204" s="32" t="s">
        <v>27</v>
      </c>
      <c r="K204" s="32" t="s">
        <v>26</v>
      </c>
      <c r="L204" s="32" t="s">
        <v>29</v>
      </c>
    </row>
    <row r="205" spans="1:12" ht="15.75" thickBot="1" x14ac:dyDescent="0.3">
      <c r="A205" s="6" t="s">
        <v>12</v>
      </c>
      <c r="B205" s="25">
        <v>5.187304961808166E-2</v>
      </c>
      <c r="C205" s="25"/>
      <c r="D205" s="26" t="s">
        <v>41</v>
      </c>
      <c r="E205" s="26" t="s">
        <v>41</v>
      </c>
      <c r="F205" s="26" t="s">
        <v>41</v>
      </c>
      <c r="G205" s="26" t="s">
        <v>41</v>
      </c>
      <c r="I205" s="27">
        <v>1</v>
      </c>
      <c r="J205" s="27">
        <v>1</v>
      </c>
      <c r="K205" s="27">
        <v>1</v>
      </c>
      <c r="L205" s="27">
        <v>0</v>
      </c>
    </row>
    <row r="208" spans="1:12" x14ac:dyDescent="0.25">
      <c r="A208" s="17" t="s">
        <v>60</v>
      </c>
    </row>
    <row r="209" spans="1:12" x14ac:dyDescent="0.25">
      <c r="A209" s="15" t="s">
        <v>35</v>
      </c>
      <c r="B209" s="16" t="s">
        <v>37</v>
      </c>
      <c r="D209" s="15" t="s">
        <v>68</v>
      </c>
      <c r="I209" s="15" t="s">
        <v>66</v>
      </c>
    </row>
    <row r="210" spans="1:12" x14ac:dyDescent="0.25">
      <c r="A210" s="4" t="s">
        <v>30</v>
      </c>
      <c r="D210" s="9" t="s">
        <v>28</v>
      </c>
      <c r="E210" s="9" t="s">
        <v>27</v>
      </c>
      <c r="F210" s="9" t="s">
        <v>26</v>
      </c>
      <c r="G210" s="9" t="s">
        <v>29</v>
      </c>
      <c r="I210" s="9" t="s">
        <v>28</v>
      </c>
      <c r="J210" s="9" t="s">
        <v>27</v>
      </c>
      <c r="K210" s="9" t="s">
        <v>26</v>
      </c>
      <c r="L210" s="9" t="s">
        <v>29</v>
      </c>
    </row>
    <row r="211" spans="1:12" ht="15.75" thickBot="1" x14ac:dyDescent="0.3">
      <c r="A211" s="5" t="s">
        <v>1</v>
      </c>
      <c r="B211" s="25">
        <v>0.72504288422812901</v>
      </c>
      <c r="C211" s="25"/>
      <c r="D211" s="26">
        <v>0.72504288422812901</v>
      </c>
      <c r="E211" s="26">
        <v>0.72504288422812901</v>
      </c>
      <c r="F211" s="26">
        <v>0.72504288422812901</v>
      </c>
      <c r="G211" s="26">
        <v>0.72504288422812901</v>
      </c>
      <c r="I211" s="28">
        <v>11</v>
      </c>
      <c r="J211" s="28">
        <v>8</v>
      </c>
      <c r="K211" s="28">
        <v>3</v>
      </c>
      <c r="L211" s="28">
        <v>1</v>
      </c>
    </row>
    <row r="212" spans="1:12" x14ac:dyDescent="0.25">
      <c r="A212" s="5" t="s">
        <v>2</v>
      </c>
      <c r="B212" s="25">
        <v>0.40188350030429715</v>
      </c>
      <c r="C212" s="25"/>
      <c r="D212" s="26">
        <v>0.40188350030429715</v>
      </c>
      <c r="E212" s="26">
        <v>0.40188350030429715</v>
      </c>
      <c r="F212" s="26" t="s">
        <v>41</v>
      </c>
      <c r="G212" s="26" t="s">
        <v>41</v>
      </c>
      <c r="I212" s="9" t="s">
        <v>31</v>
      </c>
      <c r="J212" s="9" t="s">
        <v>31</v>
      </c>
      <c r="K212" s="9" t="s">
        <v>31</v>
      </c>
      <c r="L212" s="9" t="s">
        <v>31</v>
      </c>
    </row>
    <row r="213" spans="1:12" x14ac:dyDescent="0.25">
      <c r="A213" s="5" t="s">
        <v>3</v>
      </c>
      <c r="B213" s="25">
        <v>0.25213598794969366</v>
      </c>
      <c r="C213" s="25"/>
      <c r="D213" s="26">
        <v>0.25213598794969366</v>
      </c>
      <c r="E213" s="26" t="s">
        <v>41</v>
      </c>
      <c r="F213" s="26" t="s">
        <v>41</v>
      </c>
      <c r="G213" s="26" t="s">
        <v>41</v>
      </c>
      <c r="I213" s="24">
        <v>45.833333333333329</v>
      </c>
      <c r="J213" s="24">
        <v>33.333333333333329</v>
      </c>
      <c r="K213" s="24">
        <v>12.5</v>
      </c>
      <c r="L213" s="24">
        <v>4.1666666666666661</v>
      </c>
    </row>
    <row r="214" spans="1:12" x14ac:dyDescent="0.25">
      <c r="A214" s="5" t="s">
        <v>4</v>
      </c>
      <c r="B214" s="25">
        <v>0.38691193694980264</v>
      </c>
      <c r="C214" s="25"/>
      <c r="D214" s="26">
        <v>0.38691193694980264</v>
      </c>
      <c r="E214" s="26">
        <v>0.38691193694980264</v>
      </c>
      <c r="F214" s="26" t="s">
        <v>41</v>
      </c>
      <c r="G214" s="26" t="s">
        <v>41</v>
      </c>
    </row>
    <row r="215" spans="1:12" x14ac:dyDescent="0.25">
      <c r="A215" s="5" t="s">
        <v>5</v>
      </c>
      <c r="B215" s="25">
        <v>0.64898410592764455</v>
      </c>
      <c r="C215" s="25"/>
      <c r="D215" s="26">
        <v>0.64898410592764455</v>
      </c>
      <c r="E215" s="26">
        <v>0.64898410592764455</v>
      </c>
      <c r="F215" s="26">
        <v>0.64898410592764455</v>
      </c>
      <c r="G215" s="26" t="s">
        <v>41</v>
      </c>
    </row>
    <row r="216" spans="1:12" x14ac:dyDescent="0.25">
      <c r="A216" s="5" t="s">
        <v>6</v>
      </c>
      <c r="B216" s="25">
        <v>3.3674256598161417E-3</v>
      </c>
      <c r="C216" s="25"/>
      <c r="D216" s="26" t="s">
        <v>41</v>
      </c>
      <c r="E216" s="26" t="s">
        <v>41</v>
      </c>
      <c r="F216" s="26" t="s">
        <v>41</v>
      </c>
      <c r="G216" s="26" t="s">
        <v>41</v>
      </c>
    </row>
    <row r="217" spans="1:12" x14ac:dyDescent="0.25">
      <c r="A217" s="5" t="s">
        <v>7</v>
      </c>
      <c r="B217" s="25">
        <v>0.323365900927292</v>
      </c>
      <c r="C217" s="25"/>
      <c r="D217" s="26">
        <v>0.323365900927292</v>
      </c>
      <c r="E217" s="26">
        <v>0.323365900927292</v>
      </c>
      <c r="F217" s="26" t="s">
        <v>41</v>
      </c>
      <c r="G217" s="26" t="s">
        <v>41</v>
      </c>
    </row>
    <row r="218" spans="1:12" x14ac:dyDescent="0.25">
      <c r="A218" s="5" t="s">
        <v>8</v>
      </c>
      <c r="B218" s="25">
        <v>0.6785976240396</v>
      </c>
      <c r="C218" s="25"/>
      <c r="D218" s="26">
        <v>0.6785976240396</v>
      </c>
      <c r="E218" s="26">
        <v>0.6785976240396</v>
      </c>
      <c r="F218" s="26">
        <v>0.6785976240396</v>
      </c>
      <c r="G218" s="26" t="s">
        <v>41</v>
      </c>
      <c r="I218" s="15" t="s">
        <v>38</v>
      </c>
    </row>
    <row r="219" spans="1:12" x14ac:dyDescent="0.25">
      <c r="A219" s="5" t="s">
        <v>9</v>
      </c>
      <c r="B219" s="25">
        <v>5.8345521359530576E-2</v>
      </c>
      <c r="C219" s="25"/>
      <c r="D219" s="26" t="s">
        <v>41</v>
      </c>
      <c r="E219" s="26" t="s">
        <v>41</v>
      </c>
      <c r="F219" s="26" t="s">
        <v>41</v>
      </c>
      <c r="G219" s="26" t="s">
        <v>41</v>
      </c>
      <c r="K219" s="26">
        <v>0.72504288422812901</v>
      </c>
    </row>
    <row r="220" spans="1:12" x14ac:dyDescent="0.25">
      <c r="A220" s="5" t="s">
        <v>10</v>
      </c>
      <c r="B220" s="25">
        <v>0.42127618946939138</v>
      </c>
      <c r="C220" s="25"/>
      <c r="D220" s="26">
        <v>0.42127618946939138</v>
      </c>
      <c r="E220" s="26">
        <v>0.42127618946939138</v>
      </c>
      <c r="F220" s="26" t="s">
        <v>41</v>
      </c>
      <c r="G220" s="26" t="s">
        <v>41</v>
      </c>
    </row>
    <row r="221" spans="1:12" x14ac:dyDescent="0.25">
      <c r="A221" s="5" t="s">
        <v>16</v>
      </c>
      <c r="B221" s="25">
        <v>4.4917660329394179E-4</v>
      </c>
      <c r="C221" s="25"/>
      <c r="D221" s="26" t="s">
        <v>41</v>
      </c>
      <c r="E221" s="26" t="s">
        <v>41</v>
      </c>
      <c r="F221" s="26" t="s">
        <v>41</v>
      </c>
      <c r="G221" s="26" t="s">
        <v>41</v>
      </c>
    </row>
    <row r="222" spans="1:12" x14ac:dyDescent="0.25">
      <c r="A222" s="5" t="s">
        <v>23</v>
      </c>
      <c r="B222" s="25">
        <v>1.1089802346134275E-2</v>
      </c>
      <c r="C222" s="25"/>
      <c r="D222" s="26" t="s">
        <v>41</v>
      </c>
      <c r="E222" s="26" t="s">
        <v>41</v>
      </c>
      <c r="F222" s="26" t="s">
        <v>41</v>
      </c>
      <c r="G222" s="26" t="s">
        <v>41</v>
      </c>
    </row>
    <row r="223" spans="1:12" x14ac:dyDescent="0.25">
      <c r="A223" s="5" t="s">
        <v>24</v>
      </c>
      <c r="B223" s="25">
        <v>4.8159130259373573E-2</v>
      </c>
      <c r="C223" s="25"/>
      <c r="D223" s="26" t="s">
        <v>41</v>
      </c>
      <c r="E223" s="26" t="s">
        <v>41</v>
      </c>
      <c r="F223" s="26" t="s">
        <v>41</v>
      </c>
      <c r="G223" s="26" t="s">
        <v>41</v>
      </c>
    </row>
    <row r="224" spans="1:12" x14ac:dyDescent="0.25">
      <c r="A224" s="5" t="s">
        <v>13</v>
      </c>
      <c r="B224" s="25">
        <v>0.20946967913036307</v>
      </c>
      <c r="C224" s="25"/>
      <c r="D224" s="26">
        <v>0.20946967913036307</v>
      </c>
      <c r="E224" s="26" t="s">
        <v>41</v>
      </c>
      <c r="F224" s="26" t="s">
        <v>41</v>
      </c>
      <c r="G224" s="26" t="s">
        <v>41</v>
      </c>
    </row>
    <row r="225" spans="1:12" x14ac:dyDescent="0.25">
      <c r="A225" s="5" t="s">
        <v>14</v>
      </c>
      <c r="B225" s="25">
        <v>0.19453075891404537</v>
      </c>
      <c r="C225" s="25"/>
      <c r="D225" s="26">
        <v>0.19453075891404537</v>
      </c>
      <c r="E225" s="26" t="s">
        <v>41</v>
      </c>
      <c r="F225" s="26" t="s">
        <v>41</v>
      </c>
      <c r="G225" s="26" t="s">
        <v>41</v>
      </c>
    </row>
    <row r="226" spans="1:12" x14ac:dyDescent="0.25">
      <c r="A226" s="5" t="s">
        <v>19</v>
      </c>
      <c r="B226" s="25">
        <v>7.6750472054627095E-2</v>
      </c>
      <c r="C226" s="25"/>
      <c r="D226" s="26" t="s">
        <v>41</v>
      </c>
      <c r="E226" s="26" t="s">
        <v>41</v>
      </c>
      <c r="F226" s="26" t="s">
        <v>41</v>
      </c>
      <c r="G226" s="26" t="s">
        <v>41</v>
      </c>
    </row>
    <row r="227" spans="1:12" x14ac:dyDescent="0.25">
      <c r="A227" s="11" t="s">
        <v>18</v>
      </c>
      <c r="B227" s="25">
        <v>8.0290113946487246E-2</v>
      </c>
      <c r="C227" s="25"/>
      <c r="D227" s="26" t="s">
        <v>41</v>
      </c>
      <c r="E227" s="26" t="s">
        <v>41</v>
      </c>
      <c r="F227" s="26" t="s">
        <v>41</v>
      </c>
      <c r="G227" s="26" t="s">
        <v>41</v>
      </c>
    </row>
    <row r="228" spans="1:12" x14ac:dyDescent="0.25">
      <c r="A228" s="6" t="s">
        <v>20</v>
      </c>
      <c r="B228" s="25">
        <v>8.6806393822707798E-5</v>
      </c>
      <c r="C228" s="25"/>
      <c r="D228" s="26" t="s">
        <v>41</v>
      </c>
      <c r="E228" s="26" t="s">
        <v>41</v>
      </c>
      <c r="F228" s="26" t="s">
        <v>41</v>
      </c>
      <c r="G228" s="26" t="s">
        <v>41</v>
      </c>
    </row>
    <row r="229" spans="1:12" x14ac:dyDescent="0.25">
      <c r="A229" s="6" t="s">
        <v>21</v>
      </c>
      <c r="B229" s="25">
        <v>7.6293344621306495E-3</v>
      </c>
      <c r="C229" s="25"/>
      <c r="D229" s="26" t="s">
        <v>41</v>
      </c>
      <c r="E229" s="26" t="s">
        <v>41</v>
      </c>
      <c r="F229" s="26" t="s">
        <v>41</v>
      </c>
      <c r="G229" s="26" t="s">
        <v>41</v>
      </c>
    </row>
    <row r="230" spans="1:12" x14ac:dyDescent="0.25">
      <c r="A230" s="6" t="s">
        <v>22</v>
      </c>
      <c r="B230" s="25">
        <v>6.4596923597690745E-2</v>
      </c>
      <c r="C230" s="25"/>
      <c r="D230" s="26" t="s">
        <v>41</v>
      </c>
      <c r="E230" s="26" t="s">
        <v>41</v>
      </c>
      <c r="F230" s="26" t="s">
        <v>41</v>
      </c>
      <c r="G230" s="26" t="s">
        <v>41</v>
      </c>
    </row>
    <row r="231" spans="1:12" x14ac:dyDescent="0.25">
      <c r="A231" s="6" t="s">
        <v>15</v>
      </c>
      <c r="B231" s="25">
        <v>7.0868386442287601E-2</v>
      </c>
      <c r="C231" s="25"/>
      <c r="D231" s="26" t="s">
        <v>41</v>
      </c>
      <c r="E231" s="26" t="s">
        <v>41</v>
      </c>
      <c r="F231" s="26" t="s">
        <v>41</v>
      </c>
      <c r="G231" s="26" t="s">
        <v>41</v>
      </c>
    </row>
    <row r="232" spans="1:12" x14ac:dyDescent="0.25">
      <c r="A232" s="6" t="s">
        <v>17</v>
      </c>
      <c r="B232" s="25">
        <v>5.1473104360047222E-5</v>
      </c>
      <c r="C232" s="25"/>
      <c r="D232" s="26" t="s">
        <v>41</v>
      </c>
      <c r="E232" s="26" t="s">
        <v>41</v>
      </c>
      <c r="F232" s="26" t="s">
        <v>41</v>
      </c>
      <c r="G232" s="26" t="s">
        <v>41</v>
      </c>
    </row>
    <row r="233" spans="1:12" x14ac:dyDescent="0.25">
      <c r="A233" s="6" t="s">
        <v>11</v>
      </c>
      <c r="B233" s="25">
        <v>0.39218003346295138</v>
      </c>
      <c r="C233" s="25"/>
      <c r="D233" s="26">
        <v>0.39218003346295138</v>
      </c>
      <c r="E233" s="26">
        <v>0.39218003346295138</v>
      </c>
      <c r="F233" s="26" t="s">
        <v>41</v>
      </c>
      <c r="G233" s="26" t="s">
        <v>41</v>
      </c>
      <c r="I233" s="32" t="s">
        <v>28</v>
      </c>
      <c r="J233" s="32" t="s">
        <v>27</v>
      </c>
      <c r="K233" s="32" t="s">
        <v>26</v>
      </c>
      <c r="L233" s="32" t="s">
        <v>29</v>
      </c>
    </row>
    <row r="234" spans="1:12" ht="15.75" thickBot="1" x14ac:dyDescent="0.3">
      <c r="A234" s="6" t="s">
        <v>12</v>
      </c>
      <c r="B234" s="25">
        <v>8.720398669273207E-3</v>
      </c>
      <c r="C234" s="25"/>
      <c r="D234" s="26" t="s">
        <v>41</v>
      </c>
      <c r="E234" s="26" t="s">
        <v>41</v>
      </c>
      <c r="F234" s="26" t="s">
        <v>41</v>
      </c>
      <c r="G234" s="26" t="s">
        <v>41</v>
      </c>
      <c r="I234" s="27">
        <v>1</v>
      </c>
      <c r="J234" s="27">
        <v>1</v>
      </c>
      <c r="K234" s="27">
        <v>0</v>
      </c>
      <c r="L234" s="27">
        <v>0</v>
      </c>
    </row>
    <row r="235" spans="1:12" x14ac:dyDescent="0.25">
      <c r="B235" s="25"/>
      <c r="C235" s="25"/>
      <c r="D235" s="25"/>
      <c r="E235" s="25"/>
      <c r="F235" s="25"/>
      <c r="G235" s="25"/>
    </row>
    <row r="236" spans="1:12" x14ac:dyDescent="0.25">
      <c r="B236" s="25"/>
      <c r="C236" s="25"/>
      <c r="D236" s="25"/>
      <c r="E236" s="25"/>
      <c r="F236" s="25"/>
      <c r="G236" s="25"/>
    </row>
    <row r="237" spans="1:12" x14ac:dyDescent="0.25">
      <c r="A237" s="17" t="s">
        <v>62</v>
      </c>
      <c r="B237" s="25"/>
      <c r="C237" s="25"/>
      <c r="D237" s="25"/>
      <c r="E237" s="25"/>
      <c r="F237" s="25"/>
      <c r="G237" s="25"/>
    </row>
    <row r="238" spans="1:12" x14ac:dyDescent="0.25">
      <c r="A238" s="15" t="s">
        <v>35</v>
      </c>
      <c r="B238" s="16" t="s">
        <v>37</v>
      </c>
      <c r="D238" s="15" t="s">
        <v>68</v>
      </c>
      <c r="I238" s="15" t="s">
        <v>66</v>
      </c>
    </row>
    <row r="239" spans="1:12" x14ac:dyDescent="0.25">
      <c r="A239" s="4" t="s">
        <v>30</v>
      </c>
      <c r="D239" s="9" t="s">
        <v>28</v>
      </c>
      <c r="E239" s="9" t="s">
        <v>27</v>
      </c>
      <c r="F239" s="9" t="s">
        <v>26</v>
      </c>
      <c r="G239" s="9" t="s">
        <v>29</v>
      </c>
      <c r="I239" s="9" t="s">
        <v>28</v>
      </c>
      <c r="J239" s="9" t="s">
        <v>27</v>
      </c>
      <c r="K239" s="9" t="s">
        <v>26</v>
      </c>
      <c r="L239" s="9" t="s">
        <v>29</v>
      </c>
    </row>
    <row r="240" spans="1:12" ht="15.75" thickBot="1" x14ac:dyDescent="0.3">
      <c r="A240" s="5" t="s">
        <v>1</v>
      </c>
      <c r="B240" s="25">
        <v>0.6765622371683121</v>
      </c>
      <c r="C240" s="25"/>
      <c r="D240" s="26">
        <v>0.6765622371683121</v>
      </c>
      <c r="E240" s="26">
        <v>0.6765622371683121</v>
      </c>
      <c r="F240" s="26">
        <v>0.6765622371683121</v>
      </c>
      <c r="G240" s="26" t="s">
        <v>41</v>
      </c>
      <c r="I240" s="28">
        <v>12</v>
      </c>
      <c r="J240" s="28">
        <v>7</v>
      </c>
      <c r="K240" s="28">
        <v>3</v>
      </c>
      <c r="L240" s="28">
        <v>1</v>
      </c>
    </row>
    <row r="241" spans="1:12" x14ac:dyDescent="0.25">
      <c r="A241" s="5" t="s">
        <v>2</v>
      </c>
      <c r="B241" s="25">
        <v>0.44329298727340144</v>
      </c>
      <c r="C241" s="25"/>
      <c r="D241" s="26">
        <v>0.44329298727340144</v>
      </c>
      <c r="E241" s="26">
        <v>0.44329298727340144</v>
      </c>
      <c r="F241" s="26" t="s">
        <v>41</v>
      </c>
      <c r="G241" s="26" t="s">
        <v>41</v>
      </c>
      <c r="I241" s="9" t="s">
        <v>31</v>
      </c>
      <c r="J241" s="9" t="s">
        <v>31</v>
      </c>
      <c r="K241" s="9" t="s">
        <v>31</v>
      </c>
      <c r="L241" s="9" t="s">
        <v>31</v>
      </c>
    </row>
    <row r="242" spans="1:12" x14ac:dyDescent="0.25">
      <c r="A242" s="5" t="s">
        <v>3</v>
      </c>
      <c r="B242" s="25">
        <v>0.27481738683734536</v>
      </c>
      <c r="C242" s="25"/>
      <c r="D242" s="26">
        <v>0.27481738683734536</v>
      </c>
      <c r="E242" s="26" t="s">
        <v>41</v>
      </c>
      <c r="F242" s="26" t="s">
        <v>41</v>
      </c>
      <c r="G242" s="26" t="s">
        <v>41</v>
      </c>
      <c r="I242" s="24">
        <v>50</v>
      </c>
      <c r="J242" s="24">
        <v>29.166666666666668</v>
      </c>
      <c r="K242" s="24">
        <v>12.5</v>
      </c>
      <c r="L242" s="24">
        <v>4.1666666666666661</v>
      </c>
    </row>
    <row r="243" spans="1:12" x14ac:dyDescent="0.25">
      <c r="A243" s="5" t="s">
        <v>4</v>
      </c>
      <c r="B243" s="25">
        <v>0.43735259769221313</v>
      </c>
      <c r="C243" s="25"/>
      <c r="D243" s="26">
        <v>0.43735259769221313</v>
      </c>
      <c r="E243" s="26">
        <v>0.43735259769221313</v>
      </c>
      <c r="F243" s="26" t="s">
        <v>41</v>
      </c>
      <c r="G243" s="26" t="s">
        <v>41</v>
      </c>
    </row>
    <row r="244" spans="1:12" x14ac:dyDescent="0.25">
      <c r="A244" s="5" t="s">
        <v>5</v>
      </c>
      <c r="B244" s="25">
        <v>0.66024456095105899</v>
      </c>
      <c r="C244" s="25"/>
      <c r="D244" s="26">
        <v>0.66024456095105899</v>
      </c>
      <c r="E244" s="26">
        <v>0.66024456095105899</v>
      </c>
      <c r="F244" s="26">
        <v>0.66024456095105899</v>
      </c>
      <c r="G244" s="26" t="s">
        <v>41</v>
      </c>
    </row>
    <row r="245" spans="1:12" x14ac:dyDescent="0.25">
      <c r="A245" s="5" t="s">
        <v>6</v>
      </c>
      <c r="B245" s="25">
        <v>0.10628633387364808</v>
      </c>
      <c r="C245" s="25"/>
      <c r="D245" s="26">
        <v>0.10628633387364808</v>
      </c>
      <c r="E245" s="26" t="s">
        <v>41</v>
      </c>
      <c r="F245" s="26" t="s">
        <v>41</v>
      </c>
      <c r="G245" s="26" t="s">
        <v>41</v>
      </c>
    </row>
    <row r="246" spans="1:12" x14ac:dyDescent="0.25">
      <c r="A246" s="5" t="s">
        <v>7</v>
      </c>
      <c r="B246" s="25">
        <v>0.11659132763915153</v>
      </c>
      <c r="C246" s="25"/>
      <c r="D246" s="26">
        <v>0.11659132763915153</v>
      </c>
      <c r="E246" s="26" t="s">
        <v>41</v>
      </c>
      <c r="F246" s="26" t="s">
        <v>41</v>
      </c>
      <c r="G246" s="26" t="s">
        <v>41</v>
      </c>
    </row>
    <row r="247" spans="1:12" x14ac:dyDescent="0.25">
      <c r="A247" s="5" t="s">
        <v>8</v>
      </c>
      <c r="B247" s="25">
        <v>0.71058169128665993</v>
      </c>
      <c r="C247" s="25"/>
      <c r="D247" s="26">
        <v>0.71058169128665993</v>
      </c>
      <c r="E247" s="26">
        <v>0.71058169128665993</v>
      </c>
      <c r="F247" s="26">
        <v>0.71058169128665993</v>
      </c>
      <c r="G247" s="26">
        <v>0.71058169128665993</v>
      </c>
      <c r="I247" s="15" t="s">
        <v>38</v>
      </c>
    </row>
    <row r="248" spans="1:12" x14ac:dyDescent="0.25">
      <c r="A248" s="5" t="s">
        <v>9</v>
      </c>
      <c r="B248" s="25">
        <v>0.10090907084046534</v>
      </c>
      <c r="C248" s="25"/>
      <c r="D248" s="26">
        <v>0.10090907084046534</v>
      </c>
      <c r="E248" s="26" t="s">
        <v>41</v>
      </c>
      <c r="F248" s="26" t="s">
        <v>41</v>
      </c>
      <c r="G248" s="26" t="s">
        <v>41</v>
      </c>
      <c r="K248" s="26">
        <v>0.71058169128665993</v>
      </c>
    </row>
    <row r="249" spans="1:12" x14ac:dyDescent="0.25">
      <c r="A249" s="5" t="s">
        <v>10</v>
      </c>
      <c r="B249" s="25">
        <v>0.4520748171817624</v>
      </c>
      <c r="C249" s="25"/>
      <c r="D249" s="26">
        <v>0.4520748171817624</v>
      </c>
      <c r="E249" s="26">
        <v>0.4520748171817624</v>
      </c>
      <c r="F249" s="26" t="s">
        <v>41</v>
      </c>
      <c r="G249" s="26" t="s">
        <v>41</v>
      </c>
    </row>
    <row r="250" spans="1:12" x14ac:dyDescent="0.25">
      <c r="A250" s="5" t="s">
        <v>16</v>
      </c>
      <c r="B250" s="25">
        <v>3.6468728071795809E-4</v>
      </c>
      <c r="C250" s="25"/>
      <c r="D250" s="26" t="s">
        <v>41</v>
      </c>
      <c r="E250" s="26" t="s">
        <v>41</v>
      </c>
      <c r="F250" s="26" t="s">
        <v>41</v>
      </c>
      <c r="G250" s="26" t="s">
        <v>41</v>
      </c>
    </row>
    <row r="251" spans="1:12" x14ac:dyDescent="0.25">
      <c r="A251" s="5" t="s">
        <v>23</v>
      </c>
      <c r="B251" s="25">
        <v>3.2877038683956574E-3</v>
      </c>
      <c r="C251" s="25"/>
      <c r="D251" s="26" t="s">
        <v>41</v>
      </c>
      <c r="E251" s="26" t="s">
        <v>41</v>
      </c>
      <c r="F251" s="26" t="s">
        <v>41</v>
      </c>
      <c r="G251" s="26" t="s">
        <v>41</v>
      </c>
    </row>
    <row r="252" spans="1:12" x14ac:dyDescent="0.25">
      <c r="A252" s="5" t="s">
        <v>24</v>
      </c>
      <c r="B252" s="25">
        <v>2.6343667504874137E-2</v>
      </c>
      <c r="C252" s="25"/>
      <c r="D252" s="26" t="s">
        <v>41</v>
      </c>
      <c r="E252" s="26" t="s">
        <v>41</v>
      </c>
      <c r="F252" s="26" t="s">
        <v>41</v>
      </c>
      <c r="G252" s="26" t="s">
        <v>41</v>
      </c>
    </row>
    <row r="253" spans="1:12" x14ac:dyDescent="0.25">
      <c r="A253" s="5" t="s">
        <v>13</v>
      </c>
      <c r="B253" s="25">
        <v>4.2558204223656151E-2</v>
      </c>
      <c r="C253" s="25"/>
      <c r="D253" s="26" t="s">
        <v>41</v>
      </c>
      <c r="E253" s="26" t="s">
        <v>41</v>
      </c>
      <c r="F253" s="26" t="s">
        <v>41</v>
      </c>
      <c r="G253" s="26" t="s">
        <v>41</v>
      </c>
    </row>
    <row r="254" spans="1:12" x14ac:dyDescent="0.25">
      <c r="A254" s="5" t="s">
        <v>14</v>
      </c>
      <c r="B254" s="25">
        <v>0.19107437551559892</v>
      </c>
      <c r="C254" s="25"/>
      <c r="D254" s="26">
        <v>0.19107437551559892</v>
      </c>
      <c r="E254" s="26" t="s">
        <v>41</v>
      </c>
      <c r="F254" s="26" t="s">
        <v>41</v>
      </c>
      <c r="G254" s="26" t="s">
        <v>41</v>
      </c>
    </row>
    <row r="255" spans="1:12" x14ac:dyDescent="0.25">
      <c r="A255" s="5" t="s">
        <v>19</v>
      </c>
      <c r="B255" s="25">
        <v>5.287682490966427E-2</v>
      </c>
      <c r="C255" s="25"/>
      <c r="D255" s="26" t="s">
        <v>41</v>
      </c>
      <c r="E255" s="26" t="s">
        <v>41</v>
      </c>
      <c r="F255" s="26" t="s">
        <v>41</v>
      </c>
      <c r="G255" s="26" t="s">
        <v>41</v>
      </c>
    </row>
    <row r="256" spans="1:12" x14ac:dyDescent="0.25">
      <c r="A256" s="11" t="s">
        <v>18</v>
      </c>
      <c r="B256" s="25">
        <v>4.9414315794280142E-2</v>
      </c>
      <c r="C256" s="25"/>
      <c r="D256" s="26" t="s">
        <v>41</v>
      </c>
      <c r="E256" s="26" t="s">
        <v>41</v>
      </c>
      <c r="F256" s="26" t="s">
        <v>41</v>
      </c>
      <c r="G256" s="26" t="s">
        <v>41</v>
      </c>
    </row>
    <row r="257" spans="1:12" x14ac:dyDescent="0.25">
      <c r="A257" s="6" t="s">
        <v>20</v>
      </c>
      <c r="B257" s="25">
        <v>2.0210937535068489E-7</v>
      </c>
      <c r="C257" s="25"/>
      <c r="D257" s="26" t="s">
        <v>41</v>
      </c>
      <c r="E257" s="26" t="s">
        <v>41</v>
      </c>
      <c r="F257" s="26" t="s">
        <v>41</v>
      </c>
      <c r="G257" s="26" t="s">
        <v>41</v>
      </c>
    </row>
    <row r="258" spans="1:12" x14ac:dyDescent="0.25">
      <c r="A258" s="6" t="s">
        <v>21</v>
      </c>
      <c r="B258" s="25">
        <v>3.9094331300534068E-3</v>
      </c>
      <c r="C258" s="25"/>
      <c r="D258" s="26" t="s">
        <v>41</v>
      </c>
      <c r="E258" s="26" t="s">
        <v>41</v>
      </c>
      <c r="F258" s="26" t="s">
        <v>41</v>
      </c>
      <c r="G258" s="26" t="s">
        <v>41</v>
      </c>
    </row>
    <row r="259" spans="1:12" x14ac:dyDescent="0.25">
      <c r="A259" s="6" t="s">
        <v>22</v>
      </c>
      <c r="B259" s="25">
        <v>5.6391854716172106E-2</v>
      </c>
      <c r="C259" s="25"/>
      <c r="D259" s="26" t="s">
        <v>41</v>
      </c>
      <c r="E259" s="26" t="s">
        <v>41</v>
      </c>
      <c r="F259" s="26" t="s">
        <v>41</v>
      </c>
      <c r="G259" s="26" t="s">
        <v>41</v>
      </c>
    </row>
    <row r="260" spans="1:12" x14ac:dyDescent="0.25">
      <c r="A260" s="6" t="s">
        <v>15</v>
      </c>
      <c r="B260" s="25">
        <v>8.2541831970024543E-2</v>
      </c>
      <c r="C260" s="25"/>
      <c r="D260" s="26" t="s">
        <v>41</v>
      </c>
      <c r="E260" s="26" t="s">
        <v>41</v>
      </c>
      <c r="F260" s="26" t="s">
        <v>41</v>
      </c>
      <c r="G260" s="26" t="s">
        <v>41</v>
      </c>
    </row>
    <row r="261" spans="1:12" x14ac:dyDescent="0.25">
      <c r="A261" s="6" t="s">
        <v>17</v>
      </c>
      <c r="B261" s="25">
        <v>5.0832595290815559E-6</v>
      </c>
      <c r="C261" s="25"/>
      <c r="D261" s="26" t="s">
        <v>41</v>
      </c>
      <c r="E261" s="26" t="s">
        <v>41</v>
      </c>
      <c r="F261" s="26" t="s">
        <v>41</v>
      </c>
      <c r="G261" s="26" t="s">
        <v>41</v>
      </c>
    </row>
    <row r="262" spans="1:12" x14ac:dyDescent="0.25">
      <c r="A262" s="6" t="s">
        <v>11</v>
      </c>
      <c r="B262" s="25">
        <v>0.46109149833377494</v>
      </c>
      <c r="C262" s="25"/>
      <c r="D262" s="26">
        <v>0.46109149833377494</v>
      </c>
      <c r="E262" s="26">
        <v>0.46109149833377494</v>
      </c>
      <c r="F262" s="26" t="s">
        <v>41</v>
      </c>
      <c r="G262" s="26" t="s">
        <v>41</v>
      </c>
      <c r="I262" s="32" t="s">
        <v>28</v>
      </c>
      <c r="J262" s="32" t="s">
        <v>27</v>
      </c>
      <c r="K262" s="32" t="s">
        <v>26</v>
      </c>
      <c r="L262" s="32" t="s">
        <v>29</v>
      </c>
    </row>
    <row r="263" spans="1:12" ht="15.75" thickBot="1" x14ac:dyDescent="0.3">
      <c r="A263" s="6" t="s">
        <v>12</v>
      </c>
      <c r="B263" s="25">
        <v>1.2742343566844512E-2</v>
      </c>
      <c r="C263" s="25"/>
      <c r="D263" s="26" t="s">
        <v>41</v>
      </c>
      <c r="E263" s="26" t="s">
        <v>41</v>
      </c>
      <c r="F263" s="26" t="s">
        <v>41</v>
      </c>
      <c r="G263" s="26" t="s">
        <v>41</v>
      </c>
      <c r="I263" s="27">
        <v>1</v>
      </c>
      <c r="J263" s="27">
        <v>1</v>
      </c>
      <c r="K263" s="27">
        <v>0</v>
      </c>
      <c r="L263" s="27">
        <v>0</v>
      </c>
    </row>
    <row r="264" spans="1:12" x14ac:dyDescent="0.25">
      <c r="B264" s="25"/>
      <c r="C264" s="25"/>
      <c r="D264" s="25"/>
      <c r="E264" s="25"/>
      <c r="F264" s="25"/>
      <c r="G264" s="25"/>
    </row>
    <row r="265" spans="1:12" x14ac:dyDescent="0.25">
      <c r="B265" s="25"/>
      <c r="C265" s="25"/>
      <c r="D265" s="25"/>
      <c r="E265" s="25"/>
      <c r="F265" s="25"/>
      <c r="G265" s="25"/>
    </row>
    <row r="267" spans="1:12" x14ac:dyDescent="0.25">
      <c r="A267" s="17" t="s">
        <v>63</v>
      </c>
    </row>
    <row r="268" spans="1:12" x14ac:dyDescent="0.25">
      <c r="A268" s="15" t="s">
        <v>35</v>
      </c>
      <c r="B268" s="16" t="s">
        <v>37</v>
      </c>
      <c r="D268" s="15" t="s">
        <v>68</v>
      </c>
      <c r="I268" s="15" t="s">
        <v>66</v>
      </c>
    </row>
    <row r="269" spans="1:12" x14ac:dyDescent="0.25">
      <c r="A269" s="4" t="s">
        <v>30</v>
      </c>
      <c r="D269" s="9" t="s">
        <v>28</v>
      </c>
      <c r="E269" s="9" t="s">
        <v>27</v>
      </c>
      <c r="F269" s="9" t="s">
        <v>26</v>
      </c>
      <c r="G269" s="9" t="s">
        <v>29</v>
      </c>
      <c r="I269" s="9" t="s">
        <v>28</v>
      </c>
      <c r="J269" s="9" t="s">
        <v>27</v>
      </c>
      <c r="K269" s="9" t="s">
        <v>26</v>
      </c>
      <c r="L269" s="9" t="s">
        <v>29</v>
      </c>
    </row>
    <row r="270" spans="1:12" ht="15.75" thickBot="1" x14ac:dyDescent="0.3">
      <c r="A270" s="5" t="s">
        <v>1</v>
      </c>
      <c r="B270" s="25">
        <v>0.77714386005392821</v>
      </c>
      <c r="C270" s="25"/>
      <c r="D270" s="26">
        <v>0.77714386005392821</v>
      </c>
      <c r="E270" s="26">
        <v>0.77714386005392821</v>
      </c>
      <c r="F270" s="26">
        <v>0.77714386005392821</v>
      </c>
      <c r="G270" s="26">
        <v>0.77714386005392821</v>
      </c>
      <c r="I270" s="28">
        <v>19</v>
      </c>
      <c r="J270" s="28">
        <v>15</v>
      </c>
      <c r="K270" s="28">
        <v>12</v>
      </c>
      <c r="L270" s="28">
        <v>7</v>
      </c>
    </row>
    <row r="271" spans="1:12" x14ac:dyDescent="0.25">
      <c r="A271" s="5" t="s">
        <v>2</v>
      </c>
      <c r="B271" s="25">
        <v>0.61046412633024805</v>
      </c>
      <c r="C271" s="25"/>
      <c r="D271" s="26">
        <v>0.61046412633024805</v>
      </c>
      <c r="E271" s="26">
        <v>0.61046412633024805</v>
      </c>
      <c r="F271" s="26">
        <v>0.61046412633024805</v>
      </c>
      <c r="G271" s="26" t="s">
        <v>41</v>
      </c>
      <c r="I271" s="9" t="s">
        <v>31</v>
      </c>
      <c r="J271" s="9" t="s">
        <v>31</v>
      </c>
      <c r="K271" s="9" t="s">
        <v>31</v>
      </c>
      <c r="L271" s="9" t="s">
        <v>31</v>
      </c>
    </row>
    <row r="272" spans="1:12" x14ac:dyDescent="0.25">
      <c r="A272" s="5" t="s">
        <v>3</v>
      </c>
      <c r="B272" s="25">
        <v>0.54791915033993366</v>
      </c>
      <c r="C272" s="25"/>
      <c r="D272" s="26">
        <v>0.54791915033993366</v>
      </c>
      <c r="E272" s="26">
        <v>0.54791915033993366</v>
      </c>
      <c r="F272" s="26">
        <v>0.54791915033993366</v>
      </c>
      <c r="G272" s="26" t="s">
        <v>41</v>
      </c>
      <c r="I272" s="24">
        <v>79.166666666666657</v>
      </c>
      <c r="J272" s="24">
        <v>62.5</v>
      </c>
      <c r="K272" s="24">
        <v>50</v>
      </c>
      <c r="L272" s="24">
        <v>29.166666666666668</v>
      </c>
    </row>
    <row r="273" spans="1:11" x14ac:dyDescent="0.25">
      <c r="A273" s="5" t="s">
        <v>4</v>
      </c>
      <c r="B273" s="25">
        <v>0.50926135682962048</v>
      </c>
      <c r="C273" s="25"/>
      <c r="D273" s="26">
        <v>0.50926135682962048</v>
      </c>
      <c r="E273" s="26">
        <v>0.50926135682962048</v>
      </c>
      <c r="F273" s="26">
        <v>0.50926135682962048</v>
      </c>
      <c r="G273" s="26" t="s">
        <v>41</v>
      </c>
    </row>
    <row r="274" spans="1:11" x14ac:dyDescent="0.25">
      <c r="A274" s="5" t="s">
        <v>5</v>
      </c>
      <c r="B274" s="25">
        <v>0.79126842614815296</v>
      </c>
      <c r="C274" s="25"/>
      <c r="D274" s="26">
        <v>0.79126842614815296</v>
      </c>
      <c r="E274" s="26">
        <v>0.79126842614815296</v>
      </c>
      <c r="F274" s="26">
        <v>0.79126842614815296</v>
      </c>
      <c r="G274" s="26">
        <v>0.79126842614815296</v>
      </c>
    </row>
    <row r="275" spans="1:11" x14ac:dyDescent="0.25">
      <c r="A275" s="5" t="s">
        <v>6</v>
      </c>
      <c r="B275" s="25">
        <v>1.604746022161538E-3</v>
      </c>
      <c r="C275" s="25"/>
      <c r="D275" s="26" t="s">
        <v>41</v>
      </c>
      <c r="E275" s="26" t="s">
        <v>41</v>
      </c>
      <c r="F275" s="26" t="s">
        <v>41</v>
      </c>
      <c r="G275" s="26" t="s">
        <v>41</v>
      </c>
    </row>
    <row r="276" spans="1:11" x14ac:dyDescent="0.25">
      <c r="A276" s="5" t="s">
        <v>7</v>
      </c>
      <c r="B276" s="25">
        <v>0.70636107879683718</v>
      </c>
      <c r="C276" s="25"/>
      <c r="D276" s="26">
        <v>0.70636107879683718</v>
      </c>
      <c r="E276" s="26">
        <v>0.70636107879683718</v>
      </c>
      <c r="F276" s="26">
        <v>0.70636107879683718</v>
      </c>
      <c r="G276" s="26">
        <v>0.70636107879683718</v>
      </c>
    </row>
    <row r="277" spans="1:11" x14ac:dyDescent="0.25">
      <c r="A277" s="5" t="s">
        <v>8</v>
      </c>
      <c r="B277" s="25">
        <v>0.78370390346253949</v>
      </c>
      <c r="C277" s="25"/>
      <c r="D277" s="26">
        <v>0.78370390346253949</v>
      </c>
      <c r="E277" s="26">
        <v>0.78370390346253949</v>
      </c>
      <c r="F277" s="26">
        <v>0.78370390346253949</v>
      </c>
      <c r="G277" s="26">
        <v>0.78370390346253949</v>
      </c>
      <c r="I277" s="15" t="s">
        <v>38</v>
      </c>
    </row>
    <row r="278" spans="1:11" x14ac:dyDescent="0.25">
      <c r="A278" s="5" t="s">
        <v>9</v>
      </c>
      <c r="B278" s="25">
        <v>0.39969998880849306</v>
      </c>
      <c r="C278" s="25"/>
      <c r="D278" s="26">
        <v>0.39969998880849306</v>
      </c>
      <c r="E278" s="26">
        <v>0.39969998880849306</v>
      </c>
      <c r="F278" s="26" t="s">
        <v>41</v>
      </c>
      <c r="G278" s="26" t="s">
        <v>41</v>
      </c>
      <c r="K278" s="26">
        <v>0.74857147005031166</v>
      </c>
    </row>
    <row r="279" spans="1:11" x14ac:dyDescent="0.25">
      <c r="A279" s="5" t="s">
        <v>10</v>
      </c>
      <c r="B279" s="25">
        <v>0.53119773696924133</v>
      </c>
      <c r="C279" s="25"/>
      <c r="D279" s="26">
        <v>0.53119773696924133</v>
      </c>
      <c r="E279" s="26">
        <v>0.53119773696924133</v>
      </c>
      <c r="F279" s="26">
        <v>0.53119773696924133</v>
      </c>
      <c r="G279" s="26" t="s">
        <v>41</v>
      </c>
    </row>
    <row r="280" spans="1:11" x14ac:dyDescent="0.25">
      <c r="A280" s="5" t="s">
        <v>16</v>
      </c>
      <c r="B280" s="25">
        <v>0.12139201276377667</v>
      </c>
      <c r="C280" s="25"/>
      <c r="D280" s="26">
        <v>0.12139201276377667</v>
      </c>
      <c r="E280" s="26" t="s">
        <v>41</v>
      </c>
      <c r="F280" s="26" t="s">
        <v>41</v>
      </c>
      <c r="G280" s="26" t="s">
        <v>41</v>
      </c>
    </row>
    <row r="281" spans="1:11" x14ac:dyDescent="0.25">
      <c r="A281" s="5" t="s">
        <v>23</v>
      </c>
      <c r="B281" s="25">
        <v>0.70247647907856059</v>
      </c>
      <c r="C281" s="25"/>
      <c r="D281" s="26">
        <v>0.70247647907856059</v>
      </c>
      <c r="E281" s="26">
        <v>0.70247647907856059</v>
      </c>
      <c r="F281" s="26">
        <v>0.70247647907856059</v>
      </c>
      <c r="G281" s="26">
        <v>0.70247647907856059</v>
      </c>
    </row>
    <row r="282" spans="1:11" x14ac:dyDescent="0.25">
      <c r="A282" s="5" t="s">
        <v>24</v>
      </c>
      <c r="B282" s="25">
        <v>0.73670965178690662</v>
      </c>
      <c r="C282" s="25"/>
      <c r="D282" s="26">
        <v>0.73670965178690662</v>
      </c>
      <c r="E282" s="26">
        <v>0.73670965178690662</v>
      </c>
      <c r="F282" s="26">
        <v>0.73670965178690662</v>
      </c>
      <c r="G282" s="26">
        <v>0.73670965178690662</v>
      </c>
    </row>
    <row r="283" spans="1:11" x14ac:dyDescent="0.25">
      <c r="A283" s="5" t="s">
        <v>13</v>
      </c>
      <c r="B283" s="25">
        <v>0.64057086134925922</v>
      </c>
      <c r="C283" s="25"/>
      <c r="D283" s="26">
        <v>0.64057086134925922</v>
      </c>
      <c r="E283" s="26">
        <v>0.64057086134925922</v>
      </c>
      <c r="F283" s="26">
        <v>0.64057086134925922</v>
      </c>
      <c r="G283" s="26" t="s">
        <v>41</v>
      </c>
    </row>
    <row r="284" spans="1:11" x14ac:dyDescent="0.25">
      <c r="A284" s="5" t="s">
        <v>14</v>
      </c>
      <c r="B284" s="25">
        <v>0.45269676284505628</v>
      </c>
      <c r="C284" s="25"/>
      <c r="D284" s="26">
        <v>0.45269676284505628</v>
      </c>
      <c r="E284" s="26">
        <v>0.45269676284505628</v>
      </c>
      <c r="F284" s="26" t="s">
        <v>41</v>
      </c>
      <c r="G284" s="26" t="s">
        <v>41</v>
      </c>
    </row>
    <row r="285" spans="1:11" x14ac:dyDescent="0.25">
      <c r="A285" s="5" t="s">
        <v>19</v>
      </c>
      <c r="B285" s="25">
        <v>0.24859396734193231</v>
      </c>
      <c r="C285" s="25"/>
      <c r="D285" s="26">
        <v>0.24859396734193231</v>
      </c>
      <c r="E285" s="26" t="s">
        <v>41</v>
      </c>
      <c r="F285" s="26" t="s">
        <v>41</v>
      </c>
      <c r="G285" s="26" t="s">
        <v>41</v>
      </c>
    </row>
    <row r="286" spans="1:11" x14ac:dyDescent="0.25">
      <c r="A286" s="11" t="s">
        <v>18</v>
      </c>
      <c r="B286" s="25">
        <v>0.39041945548915691</v>
      </c>
      <c r="C286" s="25"/>
      <c r="D286" s="26">
        <v>0.39041945548915691</v>
      </c>
      <c r="E286" s="26">
        <v>0.39041945548915691</v>
      </c>
      <c r="F286" s="26" t="s">
        <v>41</v>
      </c>
      <c r="G286" s="26" t="s">
        <v>41</v>
      </c>
    </row>
    <row r="287" spans="1:11" x14ac:dyDescent="0.25">
      <c r="A287" s="6" t="s">
        <v>20</v>
      </c>
      <c r="B287" s="25">
        <v>2.7564008953930189E-2</v>
      </c>
      <c r="C287" s="25"/>
      <c r="D287" s="26" t="s">
        <v>41</v>
      </c>
      <c r="E287" s="26" t="s">
        <v>41</v>
      </c>
      <c r="F287" s="26" t="s">
        <v>41</v>
      </c>
      <c r="G287" s="26" t="s">
        <v>41</v>
      </c>
    </row>
    <row r="288" spans="1:11" x14ac:dyDescent="0.25">
      <c r="A288" s="6" t="s">
        <v>21</v>
      </c>
      <c r="B288" s="25">
        <v>0.21479639149447938</v>
      </c>
      <c r="C288" s="25"/>
      <c r="D288" s="26">
        <v>0.21479639149447938</v>
      </c>
      <c r="E288" s="26" t="s">
        <v>41</v>
      </c>
      <c r="F288" s="26" t="s">
        <v>41</v>
      </c>
      <c r="G288" s="26" t="s">
        <v>41</v>
      </c>
    </row>
    <row r="289" spans="1:12" x14ac:dyDescent="0.25">
      <c r="A289" s="6" t="s">
        <v>22</v>
      </c>
      <c r="B289" s="25">
        <v>1.9052565463719546E-2</v>
      </c>
      <c r="C289" s="25"/>
      <c r="D289" s="26" t="s">
        <v>41</v>
      </c>
      <c r="E289" s="26" t="s">
        <v>41</v>
      </c>
      <c r="F289" s="26" t="s">
        <v>41</v>
      </c>
      <c r="G289" s="26" t="s">
        <v>41</v>
      </c>
    </row>
    <row r="290" spans="1:12" x14ac:dyDescent="0.25">
      <c r="A290" s="6" t="s">
        <v>15</v>
      </c>
      <c r="B290" s="25">
        <v>0.12916242217372839</v>
      </c>
      <c r="C290" s="25"/>
      <c r="D290" s="26">
        <v>0.12916242217372839</v>
      </c>
      <c r="E290" s="26" t="s">
        <v>41</v>
      </c>
      <c r="F290" s="26" t="s">
        <v>41</v>
      </c>
      <c r="G290" s="26" t="s">
        <v>41</v>
      </c>
    </row>
    <row r="291" spans="1:12" x14ac:dyDescent="0.25">
      <c r="A291" s="6" t="s">
        <v>17</v>
      </c>
      <c r="B291" s="25">
        <v>1.1793146658175182E-3</v>
      </c>
      <c r="C291" s="25"/>
      <c r="D291" s="26" t="s">
        <v>41</v>
      </c>
      <c r="E291" s="26" t="s">
        <v>41</v>
      </c>
      <c r="F291" s="26" t="s">
        <v>41</v>
      </c>
      <c r="G291" s="26" t="s">
        <v>41</v>
      </c>
    </row>
    <row r="292" spans="1:12" x14ac:dyDescent="0.25">
      <c r="A292" s="6" t="s">
        <v>11</v>
      </c>
      <c r="B292" s="25">
        <v>0.74233689102525646</v>
      </c>
      <c r="C292" s="25"/>
      <c r="D292" s="26">
        <v>0.74233689102525646</v>
      </c>
      <c r="E292" s="26">
        <v>0.74233689102525646</v>
      </c>
      <c r="F292" s="26">
        <v>0.74233689102525646</v>
      </c>
      <c r="G292" s="26">
        <v>0.74233689102525646</v>
      </c>
      <c r="I292" s="32" t="s">
        <v>28</v>
      </c>
      <c r="J292" s="32" t="s">
        <v>27</v>
      </c>
      <c r="K292" s="32" t="s">
        <v>26</v>
      </c>
      <c r="L292" s="32" t="s">
        <v>29</v>
      </c>
    </row>
    <row r="293" spans="1:12" ht="15.75" thickBot="1" x14ac:dyDescent="0.3">
      <c r="A293" s="6" t="s">
        <v>12</v>
      </c>
      <c r="B293" s="25">
        <v>2.6205408856803433E-2</v>
      </c>
      <c r="C293" s="25"/>
      <c r="D293" s="26" t="s">
        <v>41</v>
      </c>
      <c r="E293" s="26" t="s">
        <v>41</v>
      </c>
      <c r="F293" s="26" t="s">
        <v>41</v>
      </c>
      <c r="G293" s="26" t="s">
        <v>41</v>
      </c>
      <c r="I293" s="27">
        <v>1</v>
      </c>
      <c r="J293" s="27">
        <v>1</v>
      </c>
      <c r="K293" s="27">
        <v>1</v>
      </c>
      <c r="L293" s="27">
        <v>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82CA7-5D04-4E20-AE0E-D444B45067D2}">
  <dimension ref="A2:F204"/>
  <sheetViews>
    <sheetView workbookViewId="0">
      <selection activeCell="N13" sqref="N13"/>
    </sheetView>
  </sheetViews>
  <sheetFormatPr baseColWidth="10" defaultColWidth="11.5703125" defaultRowHeight="15" x14ac:dyDescent="0.25"/>
  <cols>
    <col min="6" max="6" width="15.28515625" customWidth="1"/>
  </cols>
  <sheetData>
    <row r="2" spans="1:6" x14ac:dyDescent="0.25">
      <c r="A2" t="s">
        <v>31</v>
      </c>
      <c r="B2" t="s">
        <v>32</v>
      </c>
    </row>
    <row r="3" spans="1:6" x14ac:dyDescent="0.25">
      <c r="A3">
        <v>10</v>
      </c>
      <c r="B3">
        <v>0.1</v>
      </c>
    </row>
    <row r="4" spans="1:6" x14ac:dyDescent="0.25">
      <c r="A4">
        <f>A3+10</f>
        <v>20</v>
      </c>
      <c r="B4">
        <f>B3+0.1</f>
        <v>0.2</v>
      </c>
      <c r="F4" s="18" t="s">
        <v>42</v>
      </c>
    </row>
    <row r="5" spans="1:6" x14ac:dyDescent="0.25">
      <c r="A5">
        <f t="shared" ref="A5:A11" si="0">A4+10</f>
        <v>30</v>
      </c>
      <c r="B5">
        <f t="shared" ref="B5:B12" si="1">B4+0.1</f>
        <v>0.30000000000000004</v>
      </c>
    </row>
    <row r="6" spans="1:6" x14ac:dyDescent="0.25">
      <c r="A6">
        <f t="shared" si="0"/>
        <v>40</v>
      </c>
      <c r="B6">
        <f t="shared" si="1"/>
        <v>0.4</v>
      </c>
    </row>
    <row r="7" spans="1:6" x14ac:dyDescent="0.25">
      <c r="A7">
        <f t="shared" si="0"/>
        <v>50</v>
      </c>
      <c r="B7">
        <f t="shared" si="1"/>
        <v>0.5</v>
      </c>
    </row>
    <row r="8" spans="1:6" x14ac:dyDescent="0.25">
      <c r="A8">
        <f t="shared" si="0"/>
        <v>60</v>
      </c>
      <c r="B8">
        <f t="shared" si="1"/>
        <v>0.6</v>
      </c>
    </row>
    <row r="9" spans="1:6" x14ac:dyDescent="0.25">
      <c r="A9">
        <f t="shared" si="0"/>
        <v>70</v>
      </c>
      <c r="B9">
        <f t="shared" si="1"/>
        <v>0.7</v>
      </c>
    </row>
    <row r="10" spans="1:6" x14ac:dyDescent="0.25">
      <c r="A10">
        <f>A9+10</f>
        <v>80</v>
      </c>
      <c r="B10">
        <f t="shared" si="1"/>
        <v>0.79999999999999993</v>
      </c>
    </row>
    <row r="11" spans="1:6" x14ac:dyDescent="0.25">
      <c r="A11">
        <f t="shared" si="0"/>
        <v>90</v>
      </c>
      <c r="B11">
        <f t="shared" si="1"/>
        <v>0.89999999999999991</v>
      </c>
    </row>
    <row r="12" spans="1:6" x14ac:dyDescent="0.25">
      <c r="A12">
        <f>A11+10</f>
        <v>100</v>
      </c>
      <c r="B12">
        <f t="shared" si="1"/>
        <v>0.99999999999999989</v>
      </c>
    </row>
    <row r="22" spans="1:6" x14ac:dyDescent="0.25">
      <c r="A22" t="s">
        <v>31</v>
      </c>
      <c r="B22" t="s">
        <v>32</v>
      </c>
    </row>
    <row r="23" spans="1:6" x14ac:dyDescent="0.25">
      <c r="A23">
        <v>10</v>
      </c>
      <c r="B23">
        <v>0.1</v>
      </c>
    </row>
    <row r="24" spans="1:6" x14ac:dyDescent="0.25">
      <c r="A24">
        <f>A23+10</f>
        <v>20</v>
      </c>
      <c r="B24">
        <f>B23+0.1</f>
        <v>0.2</v>
      </c>
      <c r="F24" s="18" t="s">
        <v>43</v>
      </c>
    </row>
    <row r="25" spans="1:6" x14ac:dyDescent="0.25">
      <c r="A25">
        <f t="shared" ref="A25:A31" si="2">A24+10</f>
        <v>30</v>
      </c>
      <c r="B25">
        <f t="shared" ref="B25:B32" si="3">B24+0.1</f>
        <v>0.30000000000000004</v>
      </c>
    </row>
    <row r="26" spans="1:6" x14ac:dyDescent="0.25">
      <c r="A26">
        <f t="shared" si="2"/>
        <v>40</v>
      </c>
      <c r="B26">
        <f t="shared" si="3"/>
        <v>0.4</v>
      </c>
    </row>
    <row r="27" spans="1:6" x14ac:dyDescent="0.25">
      <c r="A27">
        <f t="shared" si="2"/>
        <v>50</v>
      </c>
      <c r="B27">
        <f t="shared" si="3"/>
        <v>0.5</v>
      </c>
    </row>
    <row r="28" spans="1:6" x14ac:dyDescent="0.25">
      <c r="A28">
        <f t="shared" si="2"/>
        <v>60</v>
      </c>
      <c r="B28">
        <f t="shared" si="3"/>
        <v>0.6</v>
      </c>
    </row>
    <row r="29" spans="1:6" x14ac:dyDescent="0.25">
      <c r="A29">
        <f t="shared" si="2"/>
        <v>70</v>
      </c>
      <c r="B29">
        <f t="shared" si="3"/>
        <v>0.7</v>
      </c>
    </row>
    <row r="30" spans="1:6" x14ac:dyDescent="0.25">
      <c r="A30">
        <f>A29+10</f>
        <v>80</v>
      </c>
      <c r="B30">
        <f t="shared" si="3"/>
        <v>0.79999999999999993</v>
      </c>
    </row>
    <row r="31" spans="1:6" x14ac:dyDescent="0.25">
      <c r="A31">
        <f t="shared" si="2"/>
        <v>90</v>
      </c>
      <c r="B31">
        <f t="shared" si="3"/>
        <v>0.89999999999999991</v>
      </c>
    </row>
    <row r="32" spans="1:6" x14ac:dyDescent="0.25">
      <c r="A32">
        <f>A31+10</f>
        <v>100</v>
      </c>
      <c r="B32">
        <f t="shared" si="3"/>
        <v>0.99999999999999989</v>
      </c>
    </row>
    <row r="44" spans="1:6" x14ac:dyDescent="0.25">
      <c r="A44" t="s">
        <v>31</v>
      </c>
      <c r="B44" t="s">
        <v>32</v>
      </c>
    </row>
    <row r="45" spans="1:6" x14ac:dyDescent="0.25">
      <c r="A45">
        <v>10</v>
      </c>
      <c r="B45">
        <v>0.1</v>
      </c>
    </row>
    <row r="46" spans="1:6" x14ac:dyDescent="0.25">
      <c r="A46">
        <f>A45+10</f>
        <v>20</v>
      </c>
      <c r="B46">
        <f>B45+0.1</f>
        <v>0.2</v>
      </c>
      <c r="F46" s="18" t="s">
        <v>50</v>
      </c>
    </row>
    <row r="47" spans="1:6" x14ac:dyDescent="0.25">
      <c r="A47">
        <f t="shared" ref="A47:A53" si="4">A46+10</f>
        <v>30</v>
      </c>
      <c r="B47">
        <f t="shared" ref="B47:B54" si="5">B46+0.1</f>
        <v>0.30000000000000004</v>
      </c>
    </row>
    <row r="48" spans="1:6" x14ac:dyDescent="0.25">
      <c r="A48">
        <f t="shared" si="4"/>
        <v>40</v>
      </c>
      <c r="B48">
        <f t="shared" si="5"/>
        <v>0.4</v>
      </c>
    </row>
    <row r="49" spans="1:2" x14ac:dyDescent="0.25">
      <c r="A49">
        <f t="shared" si="4"/>
        <v>50</v>
      </c>
      <c r="B49">
        <f t="shared" si="5"/>
        <v>0.5</v>
      </c>
    </row>
    <row r="50" spans="1:2" x14ac:dyDescent="0.25">
      <c r="A50">
        <f t="shared" si="4"/>
        <v>60</v>
      </c>
      <c r="B50">
        <f t="shared" si="5"/>
        <v>0.6</v>
      </c>
    </row>
    <row r="51" spans="1:2" x14ac:dyDescent="0.25">
      <c r="A51">
        <f t="shared" si="4"/>
        <v>70</v>
      </c>
      <c r="B51">
        <f t="shared" si="5"/>
        <v>0.7</v>
      </c>
    </row>
    <row r="52" spans="1:2" x14ac:dyDescent="0.25">
      <c r="A52">
        <f>A51+10</f>
        <v>80</v>
      </c>
      <c r="B52">
        <f t="shared" si="5"/>
        <v>0.79999999999999993</v>
      </c>
    </row>
    <row r="53" spans="1:2" x14ac:dyDescent="0.25">
      <c r="A53">
        <f t="shared" si="4"/>
        <v>90</v>
      </c>
      <c r="B53">
        <f t="shared" si="5"/>
        <v>0.89999999999999991</v>
      </c>
    </row>
    <row r="54" spans="1:2" x14ac:dyDescent="0.25">
      <c r="A54">
        <f>A53+10</f>
        <v>100</v>
      </c>
      <c r="B54">
        <f t="shared" si="5"/>
        <v>0.99999999999999989</v>
      </c>
    </row>
    <row r="66" spans="1:6" x14ac:dyDescent="0.25">
      <c r="A66" t="s">
        <v>31</v>
      </c>
      <c r="B66" t="s">
        <v>32</v>
      </c>
    </row>
    <row r="67" spans="1:6" x14ac:dyDescent="0.25">
      <c r="A67">
        <v>10</v>
      </c>
      <c r="B67">
        <v>0.1</v>
      </c>
    </row>
    <row r="68" spans="1:6" x14ac:dyDescent="0.25">
      <c r="A68">
        <f>A67+10</f>
        <v>20</v>
      </c>
      <c r="B68">
        <f>B67+0.1</f>
        <v>0.2</v>
      </c>
      <c r="F68" s="18" t="s">
        <v>53</v>
      </c>
    </row>
    <row r="69" spans="1:6" x14ac:dyDescent="0.25">
      <c r="A69">
        <f t="shared" ref="A69:A75" si="6">A68+10</f>
        <v>30</v>
      </c>
      <c r="B69">
        <f t="shared" ref="B69:B76" si="7">B68+0.1</f>
        <v>0.30000000000000004</v>
      </c>
    </row>
    <row r="70" spans="1:6" x14ac:dyDescent="0.25">
      <c r="A70">
        <f t="shared" si="6"/>
        <v>40</v>
      </c>
      <c r="B70">
        <f t="shared" si="7"/>
        <v>0.4</v>
      </c>
    </row>
    <row r="71" spans="1:6" x14ac:dyDescent="0.25">
      <c r="A71">
        <f t="shared" si="6"/>
        <v>50</v>
      </c>
      <c r="B71">
        <f t="shared" si="7"/>
        <v>0.5</v>
      </c>
    </row>
    <row r="72" spans="1:6" x14ac:dyDescent="0.25">
      <c r="A72">
        <f t="shared" si="6"/>
        <v>60</v>
      </c>
      <c r="B72">
        <f t="shared" si="7"/>
        <v>0.6</v>
      </c>
    </row>
    <row r="73" spans="1:6" x14ac:dyDescent="0.25">
      <c r="A73">
        <f t="shared" si="6"/>
        <v>70</v>
      </c>
      <c r="B73">
        <f t="shared" si="7"/>
        <v>0.7</v>
      </c>
    </row>
    <row r="74" spans="1:6" x14ac:dyDescent="0.25">
      <c r="A74">
        <f>A73+10</f>
        <v>80</v>
      </c>
      <c r="B74">
        <f t="shared" si="7"/>
        <v>0.79999999999999993</v>
      </c>
    </row>
    <row r="75" spans="1:6" x14ac:dyDescent="0.25">
      <c r="A75">
        <f t="shared" si="6"/>
        <v>90</v>
      </c>
      <c r="B75">
        <f t="shared" si="7"/>
        <v>0.89999999999999991</v>
      </c>
    </row>
    <row r="76" spans="1:6" x14ac:dyDescent="0.25">
      <c r="A76">
        <f>A75+10</f>
        <v>100</v>
      </c>
      <c r="B76">
        <f t="shared" si="7"/>
        <v>0.99999999999999989</v>
      </c>
    </row>
    <row r="88" spans="1:6" x14ac:dyDescent="0.25">
      <c r="A88" t="s">
        <v>31</v>
      </c>
      <c r="B88" t="s">
        <v>32</v>
      </c>
    </row>
    <row r="89" spans="1:6" x14ac:dyDescent="0.25">
      <c r="A89">
        <v>10</v>
      </c>
      <c r="B89">
        <v>0.1</v>
      </c>
    </row>
    <row r="90" spans="1:6" x14ac:dyDescent="0.25">
      <c r="A90">
        <f>A89+10</f>
        <v>20</v>
      </c>
      <c r="B90">
        <f>B89+0.1</f>
        <v>0.2</v>
      </c>
      <c r="F90" s="18" t="s">
        <v>55</v>
      </c>
    </row>
    <row r="91" spans="1:6" x14ac:dyDescent="0.25">
      <c r="A91">
        <f t="shared" ref="A91:A97" si="8">A90+10</f>
        <v>30</v>
      </c>
      <c r="B91">
        <f t="shared" ref="B91:B98" si="9">B90+0.1</f>
        <v>0.30000000000000004</v>
      </c>
    </row>
    <row r="92" spans="1:6" x14ac:dyDescent="0.25">
      <c r="A92">
        <f t="shared" si="8"/>
        <v>40</v>
      </c>
      <c r="B92">
        <f t="shared" si="9"/>
        <v>0.4</v>
      </c>
    </row>
    <row r="93" spans="1:6" x14ac:dyDescent="0.25">
      <c r="A93">
        <f t="shared" si="8"/>
        <v>50</v>
      </c>
      <c r="B93">
        <f t="shared" si="9"/>
        <v>0.5</v>
      </c>
    </row>
    <row r="94" spans="1:6" x14ac:dyDescent="0.25">
      <c r="A94">
        <f t="shared" si="8"/>
        <v>60</v>
      </c>
      <c r="B94">
        <f t="shared" si="9"/>
        <v>0.6</v>
      </c>
    </row>
    <row r="95" spans="1:6" x14ac:dyDescent="0.25">
      <c r="A95">
        <f t="shared" si="8"/>
        <v>70</v>
      </c>
      <c r="B95">
        <f t="shared" si="9"/>
        <v>0.7</v>
      </c>
    </row>
    <row r="96" spans="1:6" x14ac:dyDescent="0.25">
      <c r="A96">
        <f>A95+10</f>
        <v>80</v>
      </c>
      <c r="B96">
        <f t="shared" si="9"/>
        <v>0.79999999999999993</v>
      </c>
    </row>
    <row r="97" spans="1:6" x14ac:dyDescent="0.25">
      <c r="A97">
        <f t="shared" si="8"/>
        <v>90</v>
      </c>
      <c r="B97">
        <f t="shared" si="9"/>
        <v>0.89999999999999991</v>
      </c>
    </row>
    <row r="98" spans="1:6" x14ac:dyDescent="0.25">
      <c r="A98">
        <f>A97+10</f>
        <v>100</v>
      </c>
      <c r="B98">
        <f t="shared" si="9"/>
        <v>0.99999999999999989</v>
      </c>
    </row>
    <row r="109" spans="1:6" x14ac:dyDescent="0.25">
      <c r="A109" t="s">
        <v>31</v>
      </c>
      <c r="B109" t="s">
        <v>32</v>
      </c>
    </row>
    <row r="110" spans="1:6" x14ac:dyDescent="0.25">
      <c r="A110">
        <v>10</v>
      </c>
      <c r="B110">
        <v>0.1</v>
      </c>
    </row>
    <row r="111" spans="1:6" x14ac:dyDescent="0.25">
      <c r="A111">
        <f>A110+10</f>
        <v>20</v>
      </c>
      <c r="B111">
        <f>B110+0.1</f>
        <v>0.2</v>
      </c>
      <c r="F111" s="18" t="s">
        <v>57</v>
      </c>
    </row>
    <row r="112" spans="1:6" x14ac:dyDescent="0.25">
      <c r="A112">
        <f t="shared" ref="A112:A118" si="10">A111+10</f>
        <v>30</v>
      </c>
      <c r="B112">
        <f t="shared" ref="B112:B119" si="11">B111+0.1</f>
        <v>0.30000000000000004</v>
      </c>
    </row>
    <row r="113" spans="1:2" x14ac:dyDescent="0.25">
      <c r="A113">
        <f t="shared" si="10"/>
        <v>40</v>
      </c>
      <c r="B113">
        <f t="shared" si="11"/>
        <v>0.4</v>
      </c>
    </row>
    <row r="114" spans="1:2" x14ac:dyDescent="0.25">
      <c r="A114">
        <f t="shared" si="10"/>
        <v>50</v>
      </c>
      <c r="B114">
        <f t="shared" si="11"/>
        <v>0.5</v>
      </c>
    </row>
    <row r="115" spans="1:2" x14ac:dyDescent="0.25">
      <c r="A115">
        <f t="shared" si="10"/>
        <v>60</v>
      </c>
      <c r="B115">
        <f t="shared" si="11"/>
        <v>0.6</v>
      </c>
    </row>
    <row r="116" spans="1:2" x14ac:dyDescent="0.25">
      <c r="A116">
        <f t="shared" si="10"/>
        <v>70</v>
      </c>
      <c r="B116">
        <f t="shared" si="11"/>
        <v>0.7</v>
      </c>
    </row>
    <row r="117" spans="1:2" x14ac:dyDescent="0.25">
      <c r="A117">
        <f>A116+10</f>
        <v>80</v>
      </c>
      <c r="B117">
        <f t="shared" si="11"/>
        <v>0.79999999999999993</v>
      </c>
    </row>
    <row r="118" spans="1:2" x14ac:dyDescent="0.25">
      <c r="A118">
        <f t="shared" si="10"/>
        <v>90</v>
      </c>
      <c r="B118">
        <f t="shared" si="11"/>
        <v>0.89999999999999991</v>
      </c>
    </row>
    <row r="119" spans="1:2" x14ac:dyDescent="0.25">
      <c r="A119">
        <f>A118+10</f>
        <v>100</v>
      </c>
      <c r="B119">
        <f t="shared" si="11"/>
        <v>0.99999999999999989</v>
      </c>
    </row>
    <row r="130" spans="1:6" x14ac:dyDescent="0.25">
      <c r="A130" t="s">
        <v>31</v>
      </c>
      <c r="B130" t="s">
        <v>32</v>
      </c>
    </row>
    <row r="131" spans="1:6" x14ac:dyDescent="0.25">
      <c r="A131">
        <v>10</v>
      </c>
      <c r="B131">
        <v>0.1</v>
      </c>
    </row>
    <row r="132" spans="1:6" x14ac:dyDescent="0.25">
      <c r="A132">
        <f>A131+10</f>
        <v>20</v>
      </c>
      <c r="B132">
        <f>B131+0.1</f>
        <v>0.2</v>
      </c>
      <c r="F132" s="18" t="s">
        <v>59</v>
      </c>
    </row>
    <row r="133" spans="1:6" x14ac:dyDescent="0.25">
      <c r="A133">
        <f t="shared" ref="A133:A139" si="12">A132+10</f>
        <v>30</v>
      </c>
      <c r="B133">
        <f t="shared" ref="B133:B140" si="13">B132+0.1</f>
        <v>0.30000000000000004</v>
      </c>
    </row>
    <row r="134" spans="1:6" x14ac:dyDescent="0.25">
      <c r="A134">
        <f t="shared" si="12"/>
        <v>40</v>
      </c>
      <c r="B134">
        <f t="shared" si="13"/>
        <v>0.4</v>
      </c>
    </row>
    <row r="135" spans="1:6" x14ac:dyDescent="0.25">
      <c r="A135">
        <f t="shared" si="12"/>
        <v>50</v>
      </c>
      <c r="B135">
        <f t="shared" si="13"/>
        <v>0.5</v>
      </c>
    </row>
    <row r="136" spans="1:6" x14ac:dyDescent="0.25">
      <c r="A136">
        <f t="shared" si="12"/>
        <v>60</v>
      </c>
      <c r="B136">
        <f t="shared" si="13"/>
        <v>0.6</v>
      </c>
    </row>
    <row r="137" spans="1:6" x14ac:dyDescent="0.25">
      <c r="A137">
        <f t="shared" si="12"/>
        <v>70</v>
      </c>
      <c r="B137">
        <f t="shared" si="13"/>
        <v>0.7</v>
      </c>
    </row>
    <row r="138" spans="1:6" x14ac:dyDescent="0.25">
      <c r="A138">
        <f>A137+10</f>
        <v>80</v>
      </c>
      <c r="B138">
        <f t="shared" si="13"/>
        <v>0.79999999999999993</v>
      </c>
    </row>
    <row r="139" spans="1:6" x14ac:dyDescent="0.25">
      <c r="A139">
        <f t="shared" si="12"/>
        <v>90</v>
      </c>
      <c r="B139">
        <f t="shared" si="13"/>
        <v>0.89999999999999991</v>
      </c>
    </row>
    <row r="140" spans="1:6" x14ac:dyDescent="0.25">
      <c r="A140">
        <f>A139+10</f>
        <v>100</v>
      </c>
      <c r="B140">
        <f t="shared" si="13"/>
        <v>0.99999999999999989</v>
      </c>
    </row>
    <row r="151" spans="1:6" x14ac:dyDescent="0.25">
      <c r="A151" t="s">
        <v>31</v>
      </c>
      <c r="B151" t="s">
        <v>32</v>
      </c>
    </row>
    <row r="152" spans="1:6" x14ac:dyDescent="0.25">
      <c r="A152">
        <v>10</v>
      </c>
      <c r="B152">
        <v>0.1</v>
      </c>
    </row>
    <row r="153" spans="1:6" x14ac:dyDescent="0.25">
      <c r="A153">
        <f>A152+10</f>
        <v>20</v>
      </c>
      <c r="B153">
        <f>B152+0.1</f>
        <v>0.2</v>
      </c>
      <c r="F153" s="18" t="s">
        <v>61</v>
      </c>
    </row>
    <row r="154" spans="1:6" x14ac:dyDescent="0.25">
      <c r="A154">
        <f t="shared" ref="A154:A160" si="14">A153+10</f>
        <v>30</v>
      </c>
      <c r="B154">
        <f t="shared" ref="B154:B161" si="15">B153+0.1</f>
        <v>0.30000000000000004</v>
      </c>
    </row>
    <row r="155" spans="1:6" x14ac:dyDescent="0.25">
      <c r="A155">
        <f t="shared" si="14"/>
        <v>40</v>
      </c>
      <c r="B155">
        <f t="shared" si="15"/>
        <v>0.4</v>
      </c>
    </row>
    <row r="156" spans="1:6" x14ac:dyDescent="0.25">
      <c r="A156">
        <f t="shared" si="14"/>
        <v>50</v>
      </c>
      <c r="B156">
        <f t="shared" si="15"/>
        <v>0.5</v>
      </c>
    </row>
    <row r="157" spans="1:6" x14ac:dyDescent="0.25">
      <c r="A157">
        <f t="shared" si="14"/>
        <v>60</v>
      </c>
      <c r="B157">
        <f t="shared" si="15"/>
        <v>0.6</v>
      </c>
    </row>
    <row r="158" spans="1:6" x14ac:dyDescent="0.25">
      <c r="A158">
        <f t="shared" si="14"/>
        <v>70</v>
      </c>
      <c r="B158">
        <f t="shared" si="15"/>
        <v>0.7</v>
      </c>
    </row>
    <row r="159" spans="1:6" x14ac:dyDescent="0.25">
      <c r="A159">
        <f>A158+10</f>
        <v>80</v>
      </c>
      <c r="B159">
        <f t="shared" si="15"/>
        <v>0.79999999999999993</v>
      </c>
    </row>
    <row r="160" spans="1:6" x14ac:dyDescent="0.25">
      <c r="A160">
        <f t="shared" si="14"/>
        <v>90</v>
      </c>
      <c r="B160">
        <f t="shared" si="15"/>
        <v>0.89999999999999991</v>
      </c>
    </row>
    <row r="161" spans="1:6" x14ac:dyDescent="0.25">
      <c r="A161">
        <f>A160+10</f>
        <v>100</v>
      </c>
      <c r="B161">
        <f t="shared" si="15"/>
        <v>0.99999999999999989</v>
      </c>
    </row>
    <row r="172" spans="1:6" x14ac:dyDescent="0.25">
      <c r="A172" t="s">
        <v>31</v>
      </c>
      <c r="B172" t="s">
        <v>32</v>
      </c>
    </row>
    <row r="173" spans="1:6" x14ac:dyDescent="0.25">
      <c r="A173">
        <v>10</v>
      </c>
      <c r="B173">
        <v>0.1</v>
      </c>
    </row>
    <row r="174" spans="1:6" x14ac:dyDescent="0.25">
      <c r="A174">
        <f>A173+10</f>
        <v>20</v>
      </c>
      <c r="B174">
        <f>B173+0.1</f>
        <v>0.2</v>
      </c>
      <c r="F174" s="18" t="s">
        <v>64</v>
      </c>
    </row>
    <row r="175" spans="1:6" x14ac:dyDescent="0.25">
      <c r="A175">
        <f t="shared" ref="A175:A181" si="16">A174+10</f>
        <v>30</v>
      </c>
      <c r="B175">
        <f t="shared" ref="B175:B182" si="17">B174+0.1</f>
        <v>0.30000000000000004</v>
      </c>
    </row>
    <row r="176" spans="1:6" x14ac:dyDescent="0.25">
      <c r="A176">
        <f t="shared" si="16"/>
        <v>40</v>
      </c>
      <c r="B176">
        <f t="shared" si="17"/>
        <v>0.4</v>
      </c>
    </row>
    <row r="177" spans="1:2" x14ac:dyDescent="0.25">
      <c r="A177">
        <f t="shared" si="16"/>
        <v>50</v>
      </c>
      <c r="B177">
        <f t="shared" si="17"/>
        <v>0.5</v>
      </c>
    </row>
    <row r="178" spans="1:2" x14ac:dyDescent="0.25">
      <c r="A178">
        <f t="shared" si="16"/>
        <v>60</v>
      </c>
      <c r="B178">
        <f t="shared" si="17"/>
        <v>0.6</v>
      </c>
    </row>
    <row r="179" spans="1:2" x14ac:dyDescent="0.25">
      <c r="A179">
        <f t="shared" si="16"/>
        <v>70</v>
      </c>
      <c r="B179">
        <f t="shared" si="17"/>
        <v>0.7</v>
      </c>
    </row>
    <row r="180" spans="1:2" x14ac:dyDescent="0.25">
      <c r="A180">
        <f>A179+10</f>
        <v>80</v>
      </c>
      <c r="B180">
        <f t="shared" si="17"/>
        <v>0.79999999999999993</v>
      </c>
    </row>
    <row r="181" spans="1:2" x14ac:dyDescent="0.25">
      <c r="A181">
        <f t="shared" si="16"/>
        <v>90</v>
      </c>
      <c r="B181">
        <f t="shared" si="17"/>
        <v>0.89999999999999991</v>
      </c>
    </row>
    <row r="182" spans="1:2" x14ac:dyDescent="0.25">
      <c r="A182">
        <f>A181+10</f>
        <v>100</v>
      </c>
      <c r="B182">
        <f t="shared" si="17"/>
        <v>0.99999999999999989</v>
      </c>
    </row>
    <row r="194" spans="1:6" x14ac:dyDescent="0.25">
      <c r="A194" t="s">
        <v>31</v>
      </c>
      <c r="B194" t="s">
        <v>32</v>
      </c>
    </row>
    <row r="195" spans="1:6" x14ac:dyDescent="0.25">
      <c r="A195">
        <v>10</v>
      </c>
      <c r="B195">
        <v>0.1</v>
      </c>
    </row>
    <row r="196" spans="1:6" x14ac:dyDescent="0.25">
      <c r="A196">
        <f>A195+10</f>
        <v>20</v>
      </c>
      <c r="B196">
        <f>B195+0.1</f>
        <v>0.2</v>
      </c>
      <c r="F196" s="18" t="s">
        <v>65</v>
      </c>
    </row>
    <row r="197" spans="1:6" x14ac:dyDescent="0.25">
      <c r="A197">
        <f t="shared" ref="A197:A203" si="18">A196+10</f>
        <v>30</v>
      </c>
      <c r="B197">
        <f t="shared" ref="B197:B204" si="19">B196+0.1</f>
        <v>0.30000000000000004</v>
      </c>
    </row>
    <row r="198" spans="1:6" x14ac:dyDescent="0.25">
      <c r="A198">
        <f t="shared" si="18"/>
        <v>40</v>
      </c>
      <c r="B198">
        <f t="shared" si="19"/>
        <v>0.4</v>
      </c>
    </row>
    <row r="199" spans="1:6" x14ac:dyDescent="0.25">
      <c r="A199">
        <f t="shared" si="18"/>
        <v>50</v>
      </c>
      <c r="B199">
        <f t="shared" si="19"/>
        <v>0.5</v>
      </c>
    </row>
    <row r="200" spans="1:6" x14ac:dyDescent="0.25">
      <c r="A200">
        <f t="shared" si="18"/>
        <v>60</v>
      </c>
      <c r="B200">
        <f t="shared" si="19"/>
        <v>0.6</v>
      </c>
    </row>
    <row r="201" spans="1:6" x14ac:dyDescent="0.25">
      <c r="A201">
        <f t="shared" si="18"/>
        <v>70</v>
      </c>
      <c r="B201">
        <f t="shared" si="19"/>
        <v>0.7</v>
      </c>
    </row>
    <row r="202" spans="1:6" x14ac:dyDescent="0.25">
      <c r="A202">
        <f>A201+10</f>
        <v>80</v>
      </c>
      <c r="B202">
        <f t="shared" si="19"/>
        <v>0.79999999999999993</v>
      </c>
    </row>
    <row r="203" spans="1:6" x14ac:dyDescent="0.25">
      <c r="A203">
        <f t="shared" si="18"/>
        <v>90</v>
      </c>
      <c r="B203">
        <f t="shared" si="19"/>
        <v>0.89999999999999991</v>
      </c>
    </row>
    <row r="204" spans="1:6" x14ac:dyDescent="0.25">
      <c r="A204">
        <f>A203+10</f>
        <v>100</v>
      </c>
      <c r="B204">
        <f t="shared" si="19"/>
        <v>0.99999999999999989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C6A85-8DD7-4181-BD40-91B098548E46}">
  <dimension ref="A1"/>
  <sheetViews>
    <sheetView workbookViewId="0">
      <selection activeCell="Q14" sqref="Q14"/>
    </sheetView>
  </sheetViews>
  <sheetFormatPr baseColWidth="10" defaultColWidth="11.5703125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Suppl. File S2</vt:lpstr>
      <vt:lpstr>Instructions</vt:lpstr>
      <vt:lpstr>Data</vt:lpstr>
      <vt:lpstr>R^2</vt:lpstr>
      <vt:lpstr>evaluation</vt:lpstr>
      <vt:lpstr>References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</dc:creator>
  <cp:lastModifiedBy>jsilvac</cp:lastModifiedBy>
  <dcterms:created xsi:type="dcterms:W3CDTF">2019-10-03T02:21:12Z</dcterms:created>
  <dcterms:modified xsi:type="dcterms:W3CDTF">2021-11-25T19:45:53Z</dcterms:modified>
</cp:coreProperties>
</file>